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Arif Vi\New folder\"/>
    </mc:Choice>
  </mc:AlternateContent>
  <bookViews>
    <workbookView xWindow="0" yWindow="0" windowWidth="20490" windowHeight="7755" firstSheet="10" activeTab="28"/>
  </bookViews>
  <sheets>
    <sheet name="31 jan" sheetId="1" r:id="rId1"/>
    <sheet name="1 feb" sheetId="2" state="hidden" r:id="rId2"/>
    <sheet name="2 Feb" sheetId="3" r:id="rId3"/>
    <sheet name="3- feb" sheetId="4" state="hidden" r:id="rId4"/>
    <sheet name="4 Feb" sheetId="5" r:id="rId5"/>
    <sheet name="5 Feb" sheetId="6" state="hidden" r:id="rId6"/>
    <sheet name="6 feb" sheetId="7" r:id="rId7"/>
    <sheet name="7-Feb" sheetId="8" state="hidden" r:id="rId8"/>
    <sheet name="8 Feb" sheetId="9" r:id="rId9"/>
    <sheet name="9-Feb" sheetId="10" state="hidden" r:id="rId10"/>
    <sheet name="10 Feb" sheetId="11" r:id="rId11"/>
    <sheet name="11 Feb" sheetId="12" state="hidden" r:id="rId12"/>
    <sheet name="12 Feb" sheetId="13" r:id="rId13"/>
    <sheet name="13 Feb" sheetId="14" state="hidden" r:id="rId14"/>
    <sheet name="14 Feb" sheetId="15" r:id="rId15"/>
    <sheet name="15 Feb" sheetId="16" state="hidden" r:id="rId16"/>
    <sheet name="16 Feb" sheetId="17" r:id="rId17"/>
    <sheet name="17 Feb" sheetId="18" state="hidden" r:id="rId18"/>
    <sheet name="18 feb" sheetId="19" r:id="rId19"/>
    <sheet name="19 Feb" sheetId="20" state="hidden" r:id="rId20"/>
    <sheet name="20 feb" sheetId="21" r:id="rId21"/>
    <sheet name="21 Feb" sheetId="22" state="hidden" r:id="rId22"/>
    <sheet name="22 feb" sheetId="23" r:id="rId23"/>
    <sheet name="23 Feb" sheetId="24" state="hidden" r:id="rId24"/>
    <sheet name="24 feb" sheetId="25" r:id="rId25"/>
    <sheet name="25 Feb" sheetId="26" state="hidden" r:id="rId26"/>
    <sheet name="26 Feb" sheetId="27" r:id="rId27"/>
    <sheet name="27 Feb" sheetId="28" state="hidden" r:id="rId28"/>
    <sheet name="28 feb" sheetId="29" r:id="rId29"/>
    <sheet name="new parameters" sheetId="30" state="hidden" r:id="rId30"/>
    <sheet name="Hubei" sheetId="31" r:id="rId31"/>
    <sheet name="Zhejiang" sheetId="32" r:id="rId32"/>
    <sheet name="Guangdong" sheetId="33" r:id="rId33"/>
    <sheet name="Henan" sheetId="34" r:id="rId34"/>
    <sheet name="Hunan" sheetId="35" r:id="rId35"/>
    <sheet name="Anhui" sheetId="36" r:id="rId36"/>
    <sheet name="Jiangxi" sheetId="37" r:id="rId37"/>
    <sheet name="Chongqing" sheetId="38" r:id="rId38"/>
    <sheet name="Sichuan" sheetId="39" r:id="rId39"/>
    <sheet name="State wise and Country wise_Com" sheetId="40" r:id="rId40"/>
    <sheet name="Global" sheetId="41" r:id="rId41"/>
    <sheet name="29 feb" sheetId="42" state="hidden" r:id="rId42"/>
  </sheets>
  <calcPr calcId="152511"/>
</workbook>
</file>

<file path=xl/calcChain.xml><?xml version="1.0" encoding="utf-8"?>
<calcChain xmlns="http://schemas.openxmlformats.org/spreadsheetml/2006/main">
  <c r="L21" i="34" l="1"/>
  <c r="L20" i="34"/>
  <c r="L21" i="33"/>
  <c r="L20" i="33"/>
  <c r="L21" i="32"/>
  <c r="L20" i="32"/>
  <c r="L21" i="31"/>
  <c r="L20" i="31"/>
  <c r="M20" i="32" l="1"/>
  <c r="N20" i="32"/>
  <c r="O20" i="32"/>
  <c r="O35" i="42" l="1"/>
  <c r="O34" i="42"/>
  <c r="O33" i="42"/>
  <c r="O32" i="42"/>
  <c r="O31" i="42"/>
  <c r="O30" i="42"/>
  <c r="O29" i="42"/>
  <c r="O28" i="42"/>
  <c r="O27" i="42"/>
  <c r="O26" i="42"/>
  <c r="O25" i="42"/>
  <c r="O24" i="42"/>
  <c r="O23" i="42"/>
  <c r="O22" i="42"/>
  <c r="O21" i="42"/>
  <c r="O20" i="42"/>
  <c r="O19" i="42"/>
  <c r="O18" i="42"/>
  <c r="O17" i="42"/>
  <c r="O16" i="42"/>
  <c r="O15" i="42"/>
  <c r="O14" i="42"/>
  <c r="O13" i="42"/>
  <c r="O12" i="42"/>
  <c r="O11" i="42"/>
  <c r="O10" i="42"/>
  <c r="O9" i="42"/>
  <c r="O8" i="42"/>
  <c r="O7" i="42"/>
  <c r="O6" i="42"/>
  <c r="O5" i="42"/>
  <c r="O4" i="42"/>
  <c r="Z169" i="41"/>
  <c r="U169" i="41"/>
  <c r="V169" i="41" s="1"/>
  <c r="N169" i="41"/>
  <c r="K169" i="41"/>
  <c r="J169" i="41"/>
  <c r="M169" i="41" s="1"/>
  <c r="I169" i="41"/>
  <c r="L169" i="41" s="1"/>
  <c r="Z168" i="41"/>
  <c r="U168" i="41"/>
  <c r="V168" i="41" s="1"/>
  <c r="K168" i="41"/>
  <c r="N168" i="41" s="1"/>
  <c r="J168" i="41"/>
  <c r="M168" i="41" s="1"/>
  <c r="I168" i="41"/>
  <c r="H168" i="41"/>
  <c r="Z167" i="41"/>
  <c r="U167" i="41"/>
  <c r="V167" i="41" s="1"/>
  <c r="M167" i="41"/>
  <c r="K167" i="41"/>
  <c r="J167" i="41"/>
  <c r="I167" i="41"/>
  <c r="H167" i="41"/>
  <c r="Z166" i="41"/>
  <c r="U166" i="41"/>
  <c r="V166" i="41" s="1"/>
  <c r="K166" i="41"/>
  <c r="J166" i="41"/>
  <c r="I166" i="41"/>
  <c r="H166" i="41"/>
  <c r="Z165" i="41"/>
  <c r="U165" i="41"/>
  <c r="V165" i="41" s="1"/>
  <c r="M165" i="41"/>
  <c r="K165" i="41"/>
  <c r="J165" i="41"/>
  <c r="M166" i="41" s="1"/>
  <c r="I165" i="41"/>
  <c r="H165" i="41"/>
  <c r="Z164" i="41"/>
  <c r="U164" i="41"/>
  <c r="V164" i="41" s="1"/>
  <c r="K164" i="41"/>
  <c r="J164" i="41"/>
  <c r="I164" i="41"/>
  <c r="H164" i="41"/>
  <c r="Z163" i="41"/>
  <c r="U163" i="41"/>
  <c r="V163" i="41" s="1"/>
  <c r="M163" i="41"/>
  <c r="K163" i="41"/>
  <c r="J163" i="41"/>
  <c r="M164" i="41" s="1"/>
  <c r="I163" i="41"/>
  <c r="H163" i="41"/>
  <c r="Z162" i="41"/>
  <c r="U162" i="41"/>
  <c r="V162" i="41" s="1"/>
  <c r="K162" i="41"/>
  <c r="J162" i="41"/>
  <c r="I162" i="41"/>
  <c r="H162" i="41"/>
  <c r="Z161" i="41"/>
  <c r="U161" i="41"/>
  <c r="V161" i="41" s="1"/>
  <c r="M161" i="41"/>
  <c r="K161" i="41"/>
  <c r="J161" i="41"/>
  <c r="M162" i="41" s="1"/>
  <c r="I161" i="41"/>
  <c r="H161" i="41"/>
  <c r="Z160" i="41"/>
  <c r="U160" i="41"/>
  <c r="V160" i="41" s="1"/>
  <c r="K160" i="41"/>
  <c r="J160" i="41"/>
  <c r="I160" i="41"/>
  <c r="L160" i="41" s="1"/>
  <c r="H160" i="41"/>
  <c r="Z159" i="41"/>
  <c r="U159" i="41"/>
  <c r="V159" i="41" s="1"/>
  <c r="M159" i="41"/>
  <c r="K159" i="41"/>
  <c r="N159" i="41" s="1"/>
  <c r="J159" i="41"/>
  <c r="M160" i="41" s="1"/>
  <c r="I159" i="41"/>
  <c r="L159" i="41" s="1"/>
  <c r="H159" i="41"/>
  <c r="Z158" i="41"/>
  <c r="U158" i="41"/>
  <c r="V158" i="41" s="1"/>
  <c r="M158" i="41"/>
  <c r="K158" i="41"/>
  <c r="N158" i="41" s="1"/>
  <c r="J158" i="41"/>
  <c r="I158" i="41"/>
  <c r="H158" i="41"/>
  <c r="Z157" i="41"/>
  <c r="U157" i="41"/>
  <c r="V157" i="41" s="1"/>
  <c r="M157" i="41"/>
  <c r="K157" i="41"/>
  <c r="J157" i="41"/>
  <c r="I157" i="41"/>
  <c r="L157" i="41" s="1"/>
  <c r="H157" i="41"/>
  <c r="Z156" i="41"/>
  <c r="U156" i="41"/>
  <c r="V156" i="41" s="1"/>
  <c r="M156" i="41"/>
  <c r="K156" i="41"/>
  <c r="N156" i="41" s="1"/>
  <c r="J156" i="41"/>
  <c r="I156" i="41"/>
  <c r="L156" i="41" s="1"/>
  <c r="H156" i="41"/>
  <c r="Z155" i="41"/>
  <c r="U155" i="41"/>
  <c r="V155" i="41" s="1"/>
  <c r="M155" i="41"/>
  <c r="K155" i="41"/>
  <c r="N155" i="41" s="1"/>
  <c r="J155" i="41"/>
  <c r="I155" i="41"/>
  <c r="L155" i="41" s="1"/>
  <c r="H155" i="41"/>
  <c r="Z154" i="41"/>
  <c r="U154" i="41"/>
  <c r="V154" i="41" s="1"/>
  <c r="M154" i="41"/>
  <c r="K154" i="41"/>
  <c r="N154" i="41" s="1"/>
  <c r="J154" i="41"/>
  <c r="I154" i="41"/>
  <c r="H154" i="41"/>
  <c r="Z153" i="41"/>
  <c r="U153" i="41"/>
  <c r="V153" i="41" s="1"/>
  <c r="M153" i="41"/>
  <c r="K153" i="41"/>
  <c r="J153" i="41"/>
  <c r="I153" i="41"/>
  <c r="L153" i="41" s="1"/>
  <c r="H153" i="41"/>
  <c r="Z152" i="41"/>
  <c r="U152" i="41"/>
  <c r="V152" i="41" s="1"/>
  <c r="K152" i="41"/>
  <c r="N152" i="41" s="1"/>
  <c r="J152" i="41"/>
  <c r="I152" i="41"/>
  <c r="L152" i="41" s="1"/>
  <c r="H152" i="41"/>
  <c r="Z151" i="41"/>
  <c r="U151" i="41"/>
  <c r="V151" i="41" s="1"/>
  <c r="K151" i="41"/>
  <c r="J151" i="41"/>
  <c r="M152" i="41" s="1"/>
  <c r="I151" i="41"/>
  <c r="H151" i="41"/>
  <c r="Z148" i="41"/>
  <c r="V148" i="41"/>
  <c r="U148" i="41"/>
  <c r="L148" i="41"/>
  <c r="K148" i="41"/>
  <c r="J148" i="41"/>
  <c r="M148" i="41" s="1"/>
  <c r="I148" i="41"/>
  <c r="Z147" i="41"/>
  <c r="U147" i="41"/>
  <c r="V147" i="41" s="1"/>
  <c r="M147" i="41"/>
  <c r="K147" i="41"/>
  <c r="N148" i="41" s="1"/>
  <c r="J147" i="41"/>
  <c r="I147" i="41"/>
  <c r="L147" i="41" s="1"/>
  <c r="H147" i="41"/>
  <c r="Z146" i="41"/>
  <c r="U146" i="41"/>
  <c r="V146" i="41" s="1"/>
  <c r="M146" i="41"/>
  <c r="K146" i="41"/>
  <c r="N146" i="41" s="1"/>
  <c r="J146" i="41"/>
  <c r="I146" i="41"/>
  <c r="H146" i="41"/>
  <c r="Z145" i="41"/>
  <c r="U145" i="41"/>
  <c r="V145" i="41" s="1"/>
  <c r="M145" i="41"/>
  <c r="K145" i="41"/>
  <c r="J145" i="41"/>
  <c r="I145" i="41"/>
  <c r="L145" i="41" s="1"/>
  <c r="H145" i="41"/>
  <c r="Z144" i="41"/>
  <c r="U144" i="41"/>
  <c r="V144" i="41" s="1"/>
  <c r="M144" i="41"/>
  <c r="K144" i="41"/>
  <c r="N144" i="41" s="1"/>
  <c r="J144" i="41"/>
  <c r="I144" i="41"/>
  <c r="L144" i="41" s="1"/>
  <c r="H144" i="41"/>
  <c r="Z143" i="41"/>
  <c r="U143" i="41"/>
  <c r="V143" i="41" s="1"/>
  <c r="M143" i="41"/>
  <c r="K143" i="41"/>
  <c r="N143" i="41" s="1"/>
  <c r="J143" i="41"/>
  <c r="I143" i="41"/>
  <c r="L143" i="41" s="1"/>
  <c r="H143" i="41"/>
  <c r="Z142" i="41"/>
  <c r="U142" i="41"/>
  <c r="V142" i="41" s="1"/>
  <c r="M142" i="41"/>
  <c r="K142" i="41"/>
  <c r="N142" i="41" s="1"/>
  <c r="J142" i="41"/>
  <c r="I142" i="41"/>
  <c r="H142" i="41"/>
  <c r="Z141" i="41"/>
  <c r="U141" i="41"/>
  <c r="V141" i="41" s="1"/>
  <c r="M141" i="41"/>
  <c r="K141" i="41"/>
  <c r="J141" i="41"/>
  <c r="I141" i="41"/>
  <c r="L141" i="41" s="1"/>
  <c r="H141" i="41"/>
  <c r="Z140" i="41"/>
  <c r="U140" i="41"/>
  <c r="V140" i="41" s="1"/>
  <c r="M140" i="41"/>
  <c r="K140" i="41"/>
  <c r="N140" i="41" s="1"/>
  <c r="J140" i="41"/>
  <c r="I140" i="41"/>
  <c r="L140" i="41" s="1"/>
  <c r="H140" i="41"/>
  <c r="Z139" i="41"/>
  <c r="U139" i="41"/>
  <c r="V139" i="41" s="1"/>
  <c r="M139" i="41"/>
  <c r="K139" i="41"/>
  <c r="N139" i="41" s="1"/>
  <c r="J139" i="41"/>
  <c r="I139" i="41"/>
  <c r="L139" i="41" s="1"/>
  <c r="H139" i="41"/>
  <c r="Z138" i="41"/>
  <c r="U138" i="41"/>
  <c r="V138" i="41" s="1"/>
  <c r="M138" i="41"/>
  <c r="K138" i="41"/>
  <c r="N138" i="41" s="1"/>
  <c r="J138" i="41"/>
  <c r="I138" i="41"/>
  <c r="H138" i="41"/>
  <c r="Z137" i="41"/>
  <c r="U137" i="41"/>
  <c r="V137" i="41" s="1"/>
  <c r="M137" i="41"/>
  <c r="K137" i="41"/>
  <c r="J137" i="41"/>
  <c r="I137" i="41"/>
  <c r="L137" i="41" s="1"/>
  <c r="H137" i="41"/>
  <c r="Z136" i="41"/>
  <c r="U136" i="41"/>
  <c r="V136" i="41" s="1"/>
  <c r="M136" i="41"/>
  <c r="K136" i="41"/>
  <c r="J136" i="41"/>
  <c r="I136" i="41"/>
  <c r="L136" i="41" s="1"/>
  <c r="H136" i="41"/>
  <c r="Z135" i="41"/>
  <c r="U135" i="41"/>
  <c r="V135" i="41" s="1"/>
  <c r="M135" i="41"/>
  <c r="K135" i="41"/>
  <c r="N135" i="41" s="1"/>
  <c r="J135" i="41"/>
  <c r="I135" i="41"/>
  <c r="H135" i="41"/>
  <c r="Z134" i="41"/>
  <c r="U134" i="41"/>
  <c r="V134" i="41" s="1"/>
  <c r="M134" i="41"/>
  <c r="K134" i="41"/>
  <c r="N134" i="41" s="1"/>
  <c r="J134" i="41"/>
  <c r="I134" i="41"/>
  <c r="H134" i="41"/>
  <c r="Z133" i="41"/>
  <c r="U133" i="41"/>
  <c r="V133" i="41" s="1"/>
  <c r="M133" i="41"/>
  <c r="K133" i="41"/>
  <c r="J133" i="41"/>
  <c r="I133" i="41"/>
  <c r="L133" i="41" s="1"/>
  <c r="H133" i="41"/>
  <c r="Z132" i="41"/>
  <c r="U132" i="41"/>
  <c r="V132" i="41" s="1"/>
  <c r="M132" i="41"/>
  <c r="K132" i="41"/>
  <c r="J132" i="41"/>
  <c r="I132" i="41"/>
  <c r="L132" i="41" s="1"/>
  <c r="H132" i="41"/>
  <c r="Z131" i="41"/>
  <c r="U131" i="41"/>
  <c r="V131" i="41" s="1"/>
  <c r="K131" i="41"/>
  <c r="N131" i="41" s="1"/>
  <c r="J131" i="41"/>
  <c r="I131" i="41"/>
  <c r="L131" i="41" s="1"/>
  <c r="H131" i="41"/>
  <c r="Z130" i="41"/>
  <c r="U130" i="41"/>
  <c r="V130" i="41" s="1"/>
  <c r="K130" i="41"/>
  <c r="J130" i="41"/>
  <c r="M131" i="41" s="1"/>
  <c r="I130" i="41"/>
  <c r="H130" i="41"/>
  <c r="Z127" i="41"/>
  <c r="V127" i="41"/>
  <c r="U127" i="41"/>
  <c r="K127" i="41"/>
  <c r="J127" i="41"/>
  <c r="M127" i="41" s="1"/>
  <c r="I127" i="41"/>
  <c r="Z126" i="41"/>
  <c r="U126" i="41"/>
  <c r="V126" i="41" s="1"/>
  <c r="M126" i="41"/>
  <c r="K126" i="41"/>
  <c r="J126" i="41"/>
  <c r="I126" i="41"/>
  <c r="L126" i="41" s="1"/>
  <c r="H126" i="41"/>
  <c r="Z125" i="41"/>
  <c r="U125" i="41"/>
  <c r="V125" i="41" s="1"/>
  <c r="M125" i="41"/>
  <c r="K125" i="41"/>
  <c r="N125" i="41" s="1"/>
  <c r="J125" i="41"/>
  <c r="I125" i="41"/>
  <c r="H125" i="41"/>
  <c r="Z124" i="41"/>
  <c r="U124" i="41"/>
  <c r="V124" i="41" s="1"/>
  <c r="M124" i="41"/>
  <c r="K124" i="41"/>
  <c r="N124" i="41" s="1"/>
  <c r="J124" i="41"/>
  <c r="I124" i="41"/>
  <c r="H124" i="41"/>
  <c r="Z123" i="41"/>
  <c r="U123" i="41"/>
  <c r="V123" i="41" s="1"/>
  <c r="M123" i="41"/>
  <c r="K123" i="41"/>
  <c r="J123" i="41"/>
  <c r="I123" i="41"/>
  <c r="L123" i="41" s="1"/>
  <c r="H123" i="41"/>
  <c r="Z122" i="41"/>
  <c r="U122" i="41"/>
  <c r="V122" i="41" s="1"/>
  <c r="M122" i="41"/>
  <c r="K122" i="41"/>
  <c r="J122" i="41"/>
  <c r="I122" i="41"/>
  <c r="L122" i="41" s="1"/>
  <c r="H122" i="41"/>
  <c r="Z121" i="41"/>
  <c r="U121" i="41"/>
  <c r="V121" i="41" s="1"/>
  <c r="M121" i="41"/>
  <c r="K121" i="41"/>
  <c r="N121" i="41" s="1"/>
  <c r="J121" i="41"/>
  <c r="I121" i="41"/>
  <c r="H121" i="41"/>
  <c r="Z120" i="41"/>
  <c r="U120" i="41"/>
  <c r="V120" i="41" s="1"/>
  <c r="M120" i="41"/>
  <c r="K120" i="41"/>
  <c r="N120" i="41" s="1"/>
  <c r="J120" i="41"/>
  <c r="I120" i="41"/>
  <c r="H120" i="41"/>
  <c r="Z119" i="41"/>
  <c r="U119" i="41"/>
  <c r="V119" i="41" s="1"/>
  <c r="M119" i="41"/>
  <c r="K119" i="41"/>
  <c r="J119" i="41"/>
  <c r="I119" i="41"/>
  <c r="L119" i="41" s="1"/>
  <c r="H119" i="41"/>
  <c r="Z118" i="41"/>
  <c r="U118" i="41"/>
  <c r="V118" i="41" s="1"/>
  <c r="M118" i="41"/>
  <c r="K118" i="41"/>
  <c r="J118" i="41"/>
  <c r="I118" i="41"/>
  <c r="L118" i="41" s="1"/>
  <c r="H118" i="41"/>
  <c r="Z117" i="41"/>
  <c r="U117" i="41"/>
  <c r="V117" i="41" s="1"/>
  <c r="M117" i="41"/>
  <c r="K117" i="41"/>
  <c r="N117" i="41" s="1"/>
  <c r="J117" i="41"/>
  <c r="I117" i="41"/>
  <c r="H117" i="41"/>
  <c r="Z116" i="41"/>
  <c r="U116" i="41"/>
  <c r="V116" i="41" s="1"/>
  <c r="M116" i="41"/>
  <c r="K116" i="41"/>
  <c r="N116" i="41" s="1"/>
  <c r="J116" i="41"/>
  <c r="I116" i="41"/>
  <c r="H116" i="41"/>
  <c r="Z115" i="41"/>
  <c r="U115" i="41"/>
  <c r="V115" i="41" s="1"/>
  <c r="M115" i="41"/>
  <c r="K115" i="41"/>
  <c r="J115" i="41"/>
  <c r="I115" i="41"/>
  <c r="L115" i="41" s="1"/>
  <c r="H115" i="41"/>
  <c r="Z114" i="41"/>
  <c r="U114" i="41"/>
  <c r="V114" i="41" s="1"/>
  <c r="M114" i="41"/>
  <c r="K114" i="41"/>
  <c r="J114" i="41"/>
  <c r="I114" i="41"/>
  <c r="L114" i="41" s="1"/>
  <c r="H114" i="41"/>
  <c r="Z113" i="41"/>
  <c r="U113" i="41"/>
  <c r="V113" i="41" s="1"/>
  <c r="M113" i="41"/>
  <c r="K113" i="41"/>
  <c r="N113" i="41" s="1"/>
  <c r="J113" i="41"/>
  <c r="I113" i="41"/>
  <c r="H113" i="41"/>
  <c r="Z112" i="41"/>
  <c r="U112" i="41"/>
  <c r="V112" i="41" s="1"/>
  <c r="M112" i="41"/>
  <c r="K112" i="41"/>
  <c r="N112" i="41" s="1"/>
  <c r="J112" i="41"/>
  <c r="I112" i="41"/>
  <c r="H112" i="41"/>
  <c r="Z111" i="41"/>
  <c r="U111" i="41"/>
  <c r="V111" i="41" s="1"/>
  <c r="M111" i="41"/>
  <c r="K111" i="41"/>
  <c r="J111" i="41"/>
  <c r="I111" i="41"/>
  <c r="L111" i="41" s="1"/>
  <c r="H111" i="41"/>
  <c r="Z110" i="41"/>
  <c r="U110" i="41"/>
  <c r="V110" i="41" s="1"/>
  <c r="K110" i="41"/>
  <c r="J110" i="41"/>
  <c r="I110" i="41"/>
  <c r="L110" i="41" s="1"/>
  <c r="H110" i="41"/>
  <c r="Z109" i="41"/>
  <c r="U109" i="41"/>
  <c r="V109" i="41" s="1"/>
  <c r="K109" i="41"/>
  <c r="J109" i="41"/>
  <c r="M110" i="41" s="1"/>
  <c r="I109" i="41"/>
  <c r="H109" i="41"/>
  <c r="K107" i="41"/>
  <c r="Z106" i="41"/>
  <c r="U106" i="41"/>
  <c r="V106" i="41" s="1"/>
  <c r="K106" i="41"/>
  <c r="J106" i="41"/>
  <c r="M106" i="41" s="1"/>
  <c r="I106" i="41"/>
  <c r="L106" i="41" s="1"/>
  <c r="Z105" i="41"/>
  <c r="V105" i="41"/>
  <c r="U105" i="41"/>
  <c r="K105" i="41"/>
  <c r="N105" i="41" s="1"/>
  <c r="J105" i="41"/>
  <c r="I105" i="41"/>
  <c r="H105" i="41"/>
  <c r="Z104" i="41"/>
  <c r="V104" i="41"/>
  <c r="U104" i="41"/>
  <c r="M104" i="41"/>
  <c r="K104" i="41"/>
  <c r="J104" i="41"/>
  <c r="I104" i="41"/>
  <c r="H104" i="41"/>
  <c r="Z103" i="41"/>
  <c r="U103" i="41"/>
  <c r="V103" i="41" s="1"/>
  <c r="N103" i="41"/>
  <c r="K103" i="41"/>
  <c r="N104" i="41" s="1"/>
  <c r="J103" i="41"/>
  <c r="M103" i="41" s="1"/>
  <c r="I103" i="41"/>
  <c r="H103" i="41"/>
  <c r="Z102" i="41"/>
  <c r="V102" i="41"/>
  <c r="U102" i="41"/>
  <c r="K102" i="41"/>
  <c r="J102" i="41"/>
  <c r="I102" i="41"/>
  <c r="L103" i="41" s="1"/>
  <c r="H102" i="41"/>
  <c r="Z101" i="41"/>
  <c r="U101" i="41"/>
  <c r="V101" i="41" s="1"/>
  <c r="K101" i="41"/>
  <c r="N102" i="41" s="1"/>
  <c r="J101" i="41"/>
  <c r="M101" i="41" s="1"/>
  <c r="I101" i="41"/>
  <c r="L101" i="41" s="1"/>
  <c r="H101" i="41"/>
  <c r="Z100" i="41"/>
  <c r="U100" i="41"/>
  <c r="V100" i="41" s="1"/>
  <c r="K100" i="41"/>
  <c r="N100" i="41" s="1"/>
  <c r="J100" i="41"/>
  <c r="M100" i="41" s="1"/>
  <c r="I100" i="41"/>
  <c r="H100" i="41"/>
  <c r="Z99" i="41"/>
  <c r="V99" i="41"/>
  <c r="U99" i="41"/>
  <c r="M99" i="41"/>
  <c r="K99" i="41"/>
  <c r="J99" i="41"/>
  <c r="I99" i="41"/>
  <c r="H99" i="41"/>
  <c r="Z98" i="41"/>
  <c r="U98" i="41"/>
  <c r="V98" i="41" s="1"/>
  <c r="K98" i="41"/>
  <c r="J98" i="41"/>
  <c r="M98" i="41" s="1"/>
  <c r="I98" i="41"/>
  <c r="H98" i="41"/>
  <c r="Z97" i="41"/>
  <c r="V97" i="41"/>
  <c r="U97" i="41"/>
  <c r="M97" i="41"/>
  <c r="K97" i="41"/>
  <c r="J97" i="41"/>
  <c r="I97" i="41"/>
  <c r="H97" i="41"/>
  <c r="Z96" i="41"/>
  <c r="U96" i="41"/>
  <c r="V96" i="41" s="1"/>
  <c r="K96" i="41"/>
  <c r="J96" i="41"/>
  <c r="M96" i="41" s="1"/>
  <c r="I96" i="41"/>
  <c r="H96" i="41"/>
  <c r="Z95" i="41"/>
  <c r="V95" i="41"/>
  <c r="U95" i="41"/>
  <c r="M95" i="41"/>
  <c r="K95" i="41"/>
  <c r="J95" i="41"/>
  <c r="I95" i="41"/>
  <c r="H95" i="41"/>
  <c r="Z94" i="41"/>
  <c r="U94" i="41"/>
  <c r="V94" i="41" s="1"/>
  <c r="K94" i="41"/>
  <c r="J94" i="41"/>
  <c r="M94" i="41" s="1"/>
  <c r="I94" i="41"/>
  <c r="H94" i="41"/>
  <c r="Z93" i="41"/>
  <c r="V93" i="41"/>
  <c r="U93" i="41"/>
  <c r="M93" i="41"/>
  <c r="K93" i="41"/>
  <c r="J93" i="41"/>
  <c r="I93" i="41"/>
  <c r="H93" i="41"/>
  <c r="Z92" i="41"/>
  <c r="U92" i="41"/>
  <c r="V92" i="41" s="1"/>
  <c r="K92" i="41"/>
  <c r="J92" i="41"/>
  <c r="M92" i="41" s="1"/>
  <c r="I92" i="41"/>
  <c r="H92" i="41"/>
  <c r="Z91" i="41"/>
  <c r="V91" i="41"/>
  <c r="U91" i="41"/>
  <c r="M91" i="41"/>
  <c r="K91" i="41"/>
  <c r="J91" i="41"/>
  <c r="I91" i="41"/>
  <c r="H91" i="41"/>
  <c r="Z90" i="41"/>
  <c r="U90" i="41"/>
  <c r="V90" i="41" s="1"/>
  <c r="K90" i="41"/>
  <c r="J90" i="41"/>
  <c r="M90" i="41" s="1"/>
  <c r="I90" i="41"/>
  <c r="H90" i="41"/>
  <c r="Z89" i="41"/>
  <c r="V89" i="41"/>
  <c r="U89" i="41"/>
  <c r="M89" i="41"/>
  <c r="K89" i="41"/>
  <c r="J89" i="41"/>
  <c r="I89" i="41"/>
  <c r="H89" i="41"/>
  <c r="Z88" i="41"/>
  <c r="U88" i="41"/>
  <c r="V88" i="41" s="1"/>
  <c r="K88" i="41"/>
  <c r="N89" i="41" s="1"/>
  <c r="J88" i="41"/>
  <c r="I88" i="41"/>
  <c r="H88" i="41"/>
  <c r="Z85" i="41"/>
  <c r="U85" i="41"/>
  <c r="V85" i="41" s="1"/>
  <c r="K85" i="41"/>
  <c r="J85" i="41"/>
  <c r="M85" i="41" s="1"/>
  <c r="I85" i="41"/>
  <c r="L85" i="41" s="1"/>
  <c r="Z84" i="41"/>
  <c r="U84" i="41"/>
  <c r="V84" i="41" s="1"/>
  <c r="K84" i="41"/>
  <c r="N84" i="41" s="1"/>
  <c r="J84" i="41"/>
  <c r="M84" i="41" s="1"/>
  <c r="I84" i="41"/>
  <c r="H84" i="41"/>
  <c r="Z83" i="41"/>
  <c r="U83" i="41"/>
  <c r="V83" i="41" s="1"/>
  <c r="M83" i="41"/>
  <c r="K83" i="41"/>
  <c r="J83" i="41"/>
  <c r="I83" i="41"/>
  <c r="H83" i="41"/>
  <c r="Z82" i="41"/>
  <c r="U82" i="41"/>
  <c r="V82" i="41" s="1"/>
  <c r="K82" i="41"/>
  <c r="J82" i="41"/>
  <c r="I82" i="41"/>
  <c r="L82" i="41" s="1"/>
  <c r="H82" i="41"/>
  <c r="Z81" i="41"/>
  <c r="U81" i="41"/>
  <c r="V81" i="41" s="1"/>
  <c r="M81" i="41"/>
  <c r="K81" i="41"/>
  <c r="J81" i="41"/>
  <c r="M82" i="41" s="1"/>
  <c r="I81" i="41"/>
  <c r="L81" i="41" s="1"/>
  <c r="H81" i="41"/>
  <c r="Z80" i="41"/>
  <c r="U80" i="41"/>
  <c r="V80" i="41" s="1"/>
  <c r="M80" i="41"/>
  <c r="K80" i="41"/>
  <c r="N80" i="41" s="1"/>
  <c r="J80" i="41"/>
  <c r="I80" i="41"/>
  <c r="H80" i="41"/>
  <c r="Z79" i="41"/>
  <c r="U79" i="41"/>
  <c r="V79" i="41" s="1"/>
  <c r="M79" i="41"/>
  <c r="K79" i="41"/>
  <c r="J79" i="41"/>
  <c r="I79" i="41"/>
  <c r="L79" i="41" s="1"/>
  <c r="H79" i="41"/>
  <c r="Z78" i="41"/>
  <c r="U78" i="41"/>
  <c r="V78" i="41" s="1"/>
  <c r="M78" i="41"/>
  <c r="K78" i="41"/>
  <c r="N78" i="41" s="1"/>
  <c r="J78" i="41"/>
  <c r="I78" i="41"/>
  <c r="L78" i="41" s="1"/>
  <c r="H78" i="41"/>
  <c r="Z77" i="41"/>
  <c r="U77" i="41"/>
  <c r="V77" i="41" s="1"/>
  <c r="M77" i="41"/>
  <c r="K77" i="41"/>
  <c r="J77" i="41"/>
  <c r="I77" i="41"/>
  <c r="L77" i="41" s="1"/>
  <c r="H77" i="41"/>
  <c r="Z76" i="41"/>
  <c r="U76" i="41"/>
  <c r="V76" i="41" s="1"/>
  <c r="M76" i="41"/>
  <c r="K76" i="41"/>
  <c r="N76" i="41" s="1"/>
  <c r="J76" i="41"/>
  <c r="I76" i="41"/>
  <c r="H76" i="41"/>
  <c r="Z75" i="41"/>
  <c r="U75" i="41"/>
  <c r="V75" i="41" s="1"/>
  <c r="M75" i="41"/>
  <c r="K75" i="41"/>
  <c r="J75" i="41"/>
  <c r="I75" i="41"/>
  <c r="L75" i="41" s="1"/>
  <c r="H75" i="41"/>
  <c r="Z74" i="41"/>
  <c r="U74" i="41"/>
  <c r="V74" i="41" s="1"/>
  <c r="M74" i="41"/>
  <c r="K74" i="41"/>
  <c r="N74" i="41" s="1"/>
  <c r="J74" i="41"/>
  <c r="I74" i="41"/>
  <c r="L74" i="41" s="1"/>
  <c r="H74" i="41"/>
  <c r="Z73" i="41"/>
  <c r="U73" i="41"/>
  <c r="V73" i="41" s="1"/>
  <c r="M73" i="41"/>
  <c r="K73" i="41"/>
  <c r="J73" i="41"/>
  <c r="I73" i="41"/>
  <c r="L73" i="41" s="1"/>
  <c r="H73" i="41"/>
  <c r="Z72" i="41"/>
  <c r="U72" i="41"/>
  <c r="V72" i="41" s="1"/>
  <c r="M72" i="41"/>
  <c r="K72" i="41"/>
  <c r="N72" i="41" s="1"/>
  <c r="J72" i="41"/>
  <c r="I72" i="41"/>
  <c r="H72" i="41"/>
  <c r="Z71" i="41"/>
  <c r="U71" i="41"/>
  <c r="V71" i="41" s="1"/>
  <c r="M71" i="41"/>
  <c r="K71" i="41"/>
  <c r="J71" i="41"/>
  <c r="I71" i="41"/>
  <c r="L71" i="41" s="1"/>
  <c r="H71" i="41"/>
  <c r="Z70" i="41"/>
  <c r="U70" i="41"/>
  <c r="V70" i="41" s="1"/>
  <c r="M70" i="41"/>
  <c r="K70" i="41"/>
  <c r="N70" i="41" s="1"/>
  <c r="J70" i="41"/>
  <c r="I70" i="41"/>
  <c r="L70" i="41" s="1"/>
  <c r="H70" i="41"/>
  <c r="Z69" i="41"/>
  <c r="U69" i="41"/>
  <c r="V69" i="41" s="1"/>
  <c r="M69" i="41"/>
  <c r="K69" i="41"/>
  <c r="N69" i="41" s="1"/>
  <c r="J69" i="41"/>
  <c r="I69" i="41"/>
  <c r="L69" i="41" s="1"/>
  <c r="H69" i="41"/>
  <c r="Z68" i="41"/>
  <c r="U68" i="41"/>
  <c r="V68" i="41" s="1"/>
  <c r="K68" i="41"/>
  <c r="N68" i="41" s="1"/>
  <c r="J68" i="41"/>
  <c r="I68" i="41"/>
  <c r="L68" i="41" s="1"/>
  <c r="H68" i="41"/>
  <c r="Z67" i="41"/>
  <c r="U67" i="41"/>
  <c r="V67" i="41" s="1"/>
  <c r="K67" i="41"/>
  <c r="J67" i="41"/>
  <c r="M68" i="41" s="1"/>
  <c r="I67" i="41"/>
  <c r="H67" i="41"/>
  <c r="Z64" i="41"/>
  <c r="V64" i="41"/>
  <c r="U64" i="41"/>
  <c r="L64" i="41"/>
  <c r="K64" i="41"/>
  <c r="J64" i="41"/>
  <c r="M64" i="41" s="1"/>
  <c r="I64" i="41"/>
  <c r="Z63" i="41"/>
  <c r="U63" i="41"/>
  <c r="V63" i="41" s="1"/>
  <c r="M63" i="41"/>
  <c r="K63" i="41"/>
  <c r="N64" i="41" s="1"/>
  <c r="J63" i="41"/>
  <c r="I63" i="41"/>
  <c r="L63" i="41" s="1"/>
  <c r="H63" i="41"/>
  <c r="Z62" i="41"/>
  <c r="U62" i="41"/>
  <c r="V62" i="41" s="1"/>
  <c r="M62" i="41"/>
  <c r="K62" i="41"/>
  <c r="N62" i="41" s="1"/>
  <c r="J62" i="41"/>
  <c r="I62" i="41"/>
  <c r="L62" i="41" s="1"/>
  <c r="H62" i="41"/>
  <c r="Z61" i="41"/>
  <c r="U61" i="41"/>
  <c r="V61" i="41" s="1"/>
  <c r="M61" i="41"/>
  <c r="K61" i="41"/>
  <c r="J61" i="41"/>
  <c r="I61" i="41"/>
  <c r="L61" i="41" s="1"/>
  <c r="H61" i="41"/>
  <c r="Z60" i="41"/>
  <c r="U60" i="41"/>
  <c r="V60" i="41" s="1"/>
  <c r="M60" i="41"/>
  <c r="K60" i="41"/>
  <c r="N60" i="41" s="1"/>
  <c r="J60" i="41"/>
  <c r="I60" i="41"/>
  <c r="H60" i="41"/>
  <c r="Z59" i="41"/>
  <c r="U59" i="41"/>
  <c r="V59" i="41" s="1"/>
  <c r="M59" i="41"/>
  <c r="K59" i="41"/>
  <c r="J59" i="41"/>
  <c r="I59" i="41"/>
  <c r="L59" i="41" s="1"/>
  <c r="H59" i="41"/>
  <c r="Z58" i="41"/>
  <c r="U58" i="41"/>
  <c r="V58" i="41" s="1"/>
  <c r="M58" i="41"/>
  <c r="K58" i="41"/>
  <c r="J58" i="41"/>
  <c r="I58" i="41"/>
  <c r="L58" i="41" s="1"/>
  <c r="H58" i="41"/>
  <c r="Z57" i="41"/>
  <c r="U57" i="41"/>
  <c r="V57" i="41" s="1"/>
  <c r="M57" i="41"/>
  <c r="K57" i="41"/>
  <c r="J57" i="41"/>
  <c r="I57" i="41"/>
  <c r="H57" i="41"/>
  <c r="Z56" i="41"/>
  <c r="U56" i="41"/>
  <c r="V56" i="41" s="1"/>
  <c r="M56" i="41"/>
  <c r="K56" i="41"/>
  <c r="N56" i="41" s="1"/>
  <c r="J56" i="41"/>
  <c r="I56" i="41"/>
  <c r="H56" i="41"/>
  <c r="Z55" i="41"/>
  <c r="U55" i="41"/>
  <c r="V55" i="41" s="1"/>
  <c r="M55" i="41"/>
  <c r="K55" i="41"/>
  <c r="J55" i="41"/>
  <c r="I55" i="41"/>
  <c r="H55" i="41"/>
  <c r="Z54" i="41"/>
  <c r="U54" i="41"/>
  <c r="V54" i="41" s="1"/>
  <c r="M54" i="41"/>
  <c r="K54" i="41"/>
  <c r="J54" i="41"/>
  <c r="I54" i="41"/>
  <c r="L54" i="41" s="1"/>
  <c r="H54" i="41"/>
  <c r="Z53" i="41"/>
  <c r="U53" i="41"/>
  <c r="V53" i="41" s="1"/>
  <c r="M53" i="41"/>
  <c r="K53" i="41"/>
  <c r="J53" i="41"/>
  <c r="I53" i="41"/>
  <c r="H53" i="41"/>
  <c r="Z52" i="41"/>
  <c r="U52" i="41"/>
  <c r="V52" i="41" s="1"/>
  <c r="M52" i="41"/>
  <c r="K52" i="41"/>
  <c r="N52" i="41" s="1"/>
  <c r="J52" i="41"/>
  <c r="I52" i="41"/>
  <c r="H52" i="41"/>
  <c r="Z51" i="41"/>
  <c r="U51" i="41"/>
  <c r="V51" i="41" s="1"/>
  <c r="M51" i="41"/>
  <c r="K51" i="41"/>
  <c r="J51" i="41"/>
  <c r="I51" i="41"/>
  <c r="H51" i="41"/>
  <c r="Z50" i="41"/>
  <c r="U50" i="41"/>
  <c r="V50" i="41" s="1"/>
  <c r="M50" i="41"/>
  <c r="K50" i="41"/>
  <c r="J50" i="41"/>
  <c r="I50" i="41"/>
  <c r="L50" i="41" s="1"/>
  <c r="H50" i="41"/>
  <c r="Z49" i="41"/>
  <c r="U49" i="41"/>
  <c r="V49" i="41" s="1"/>
  <c r="M49" i="41"/>
  <c r="K49" i="41"/>
  <c r="J49" i="41"/>
  <c r="I49" i="41"/>
  <c r="H49" i="41"/>
  <c r="Z48" i="41"/>
  <c r="U48" i="41"/>
  <c r="V48" i="41" s="1"/>
  <c r="M48" i="41"/>
  <c r="K48" i="41"/>
  <c r="N48" i="41" s="1"/>
  <c r="J48" i="41"/>
  <c r="I48" i="41"/>
  <c r="H48" i="41"/>
  <c r="Z47" i="41"/>
  <c r="U47" i="41"/>
  <c r="V47" i="41" s="1"/>
  <c r="K47" i="41"/>
  <c r="N47" i="41" s="1"/>
  <c r="J47" i="41"/>
  <c r="I47" i="41"/>
  <c r="L47" i="41" s="1"/>
  <c r="H47" i="41"/>
  <c r="Z46" i="41"/>
  <c r="U46" i="41"/>
  <c r="V46" i="41" s="1"/>
  <c r="K46" i="41"/>
  <c r="J46" i="41"/>
  <c r="M47" i="41" s="1"/>
  <c r="I46" i="41"/>
  <c r="H46" i="41"/>
  <c r="Z44" i="41"/>
  <c r="V44" i="41"/>
  <c r="U44" i="41"/>
  <c r="N44" i="41"/>
  <c r="K44" i="41"/>
  <c r="J44" i="41"/>
  <c r="M44" i="41" s="1"/>
  <c r="I44" i="41"/>
  <c r="Z43" i="41"/>
  <c r="U43" i="41"/>
  <c r="V43" i="41" s="1"/>
  <c r="M43" i="41"/>
  <c r="K43" i="41"/>
  <c r="N43" i="41" s="1"/>
  <c r="J43" i="41"/>
  <c r="I43" i="41"/>
  <c r="H43" i="41"/>
  <c r="Z42" i="41"/>
  <c r="U42" i="41"/>
  <c r="V42" i="41" s="1"/>
  <c r="M42" i="41"/>
  <c r="K42" i="41"/>
  <c r="J42" i="41"/>
  <c r="I42" i="41"/>
  <c r="H42" i="41"/>
  <c r="Z41" i="41"/>
  <c r="U41" i="41"/>
  <c r="V41" i="41" s="1"/>
  <c r="K41" i="41"/>
  <c r="J41" i="41"/>
  <c r="I41" i="41"/>
  <c r="L41" i="41" s="1"/>
  <c r="H41" i="41"/>
  <c r="Z40" i="41"/>
  <c r="U40" i="41"/>
  <c r="V40" i="41" s="1"/>
  <c r="M40" i="41"/>
  <c r="K40" i="41"/>
  <c r="N40" i="41" s="1"/>
  <c r="J40" i="41"/>
  <c r="M41" i="41" s="1"/>
  <c r="I40" i="41"/>
  <c r="H40" i="41"/>
  <c r="Z39" i="41"/>
  <c r="V39" i="41"/>
  <c r="U39" i="41"/>
  <c r="N39" i="41"/>
  <c r="K39" i="41"/>
  <c r="J39" i="41"/>
  <c r="M39" i="41" s="1"/>
  <c r="I39" i="41"/>
  <c r="L39" i="41" s="1"/>
  <c r="H39" i="41"/>
  <c r="Z38" i="41"/>
  <c r="V38" i="41"/>
  <c r="U38" i="41"/>
  <c r="N38" i="41"/>
  <c r="L38" i="41"/>
  <c r="K38" i="41"/>
  <c r="J38" i="41"/>
  <c r="M38" i="41" s="1"/>
  <c r="I38" i="41"/>
  <c r="H38" i="41"/>
  <c r="Z37" i="41"/>
  <c r="V37" i="41"/>
  <c r="U37" i="41"/>
  <c r="N37" i="41"/>
  <c r="L37" i="41"/>
  <c r="K37" i="41"/>
  <c r="J37" i="41"/>
  <c r="M37" i="41" s="1"/>
  <c r="I37" i="41"/>
  <c r="H37" i="41"/>
  <c r="Z36" i="41"/>
  <c r="V36" i="41"/>
  <c r="U36" i="41"/>
  <c r="N36" i="41"/>
  <c r="L36" i="41"/>
  <c r="K36" i="41"/>
  <c r="J36" i="41"/>
  <c r="I36" i="41"/>
  <c r="H36" i="41"/>
  <c r="Z35" i="41"/>
  <c r="V35" i="41"/>
  <c r="U35" i="41"/>
  <c r="N35" i="41"/>
  <c r="L35" i="41"/>
  <c r="K35" i="41"/>
  <c r="J35" i="41"/>
  <c r="M35" i="41" s="1"/>
  <c r="I35" i="41"/>
  <c r="H35" i="41"/>
  <c r="Z34" i="41"/>
  <c r="V34" i="41"/>
  <c r="U34" i="41"/>
  <c r="N34" i="41"/>
  <c r="L34" i="41"/>
  <c r="K34" i="41"/>
  <c r="J34" i="41"/>
  <c r="M34" i="41" s="1"/>
  <c r="I34" i="41"/>
  <c r="H34" i="41"/>
  <c r="Z33" i="41"/>
  <c r="V33" i="41"/>
  <c r="U33" i="41"/>
  <c r="N33" i="41"/>
  <c r="L33" i="41"/>
  <c r="K33" i="41"/>
  <c r="J33" i="41"/>
  <c r="M33" i="41" s="1"/>
  <c r="I33" i="41"/>
  <c r="H33" i="41"/>
  <c r="Z32" i="41"/>
  <c r="V32" i="41"/>
  <c r="U32" i="41"/>
  <c r="L32" i="41"/>
  <c r="K32" i="41"/>
  <c r="N32" i="41" s="1"/>
  <c r="J32" i="41"/>
  <c r="I32" i="41"/>
  <c r="H32" i="41"/>
  <c r="Z31" i="41"/>
  <c r="V31" i="41"/>
  <c r="U31" i="41"/>
  <c r="N31" i="41"/>
  <c r="K31" i="41"/>
  <c r="J31" i="41"/>
  <c r="M31" i="41" s="1"/>
  <c r="I31" i="41"/>
  <c r="L31" i="41" s="1"/>
  <c r="H31" i="41"/>
  <c r="Z30" i="41"/>
  <c r="V30" i="41"/>
  <c r="U30" i="41"/>
  <c r="L30" i="41"/>
  <c r="K30" i="41"/>
  <c r="N30" i="41" s="1"/>
  <c r="J30" i="41"/>
  <c r="I30" i="41"/>
  <c r="H30" i="41"/>
  <c r="Z29" i="41"/>
  <c r="V29" i="41"/>
  <c r="U29" i="41"/>
  <c r="N29" i="41"/>
  <c r="K29" i="41"/>
  <c r="J29" i="41"/>
  <c r="M29" i="41" s="1"/>
  <c r="I29" i="41"/>
  <c r="L29" i="41" s="1"/>
  <c r="H29" i="41"/>
  <c r="Z28" i="41"/>
  <c r="V28" i="41"/>
  <c r="U28" i="41"/>
  <c r="L28" i="41"/>
  <c r="K28" i="41"/>
  <c r="N28" i="41" s="1"/>
  <c r="J28" i="41"/>
  <c r="I28" i="41"/>
  <c r="H28" i="41"/>
  <c r="Z27" i="41"/>
  <c r="V27" i="41"/>
  <c r="U27" i="41"/>
  <c r="N27" i="41"/>
  <c r="K27" i="41"/>
  <c r="J27" i="41"/>
  <c r="M27" i="41" s="1"/>
  <c r="I27" i="41"/>
  <c r="H27" i="41"/>
  <c r="Z26" i="41"/>
  <c r="V26" i="41"/>
  <c r="U26" i="41"/>
  <c r="K26" i="41"/>
  <c r="J26" i="41"/>
  <c r="I26" i="41"/>
  <c r="H26" i="41"/>
  <c r="K24" i="41"/>
  <c r="N24" i="41" s="1"/>
  <c r="J24" i="41"/>
  <c r="M24" i="41" s="1"/>
  <c r="I24" i="41"/>
  <c r="Z23" i="41"/>
  <c r="V23" i="41"/>
  <c r="U23" i="41"/>
  <c r="M23" i="41"/>
  <c r="K23" i="41"/>
  <c r="J23" i="41"/>
  <c r="I23" i="41"/>
  <c r="L23" i="41" s="1"/>
  <c r="H23" i="41"/>
  <c r="Z22" i="41"/>
  <c r="U22" i="41"/>
  <c r="V22" i="41" s="1"/>
  <c r="K22" i="41"/>
  <c r="N22" i="41" s="1"/>
  <c r="J22" i="41"/>
  <c r="M22" i="41" s="1"/>
  <c r="I22" i="41"/>
  <c r="H22" i="41"/>
  <c r="Z21" i="41"/>
  <c r="V21" i="41"/>
  <c r="U21" i="41"/>
  <c r="M21" i="41"/>
  <c r="K21" i="41"/>
  <c r="N21" i="41" s="1"/>
  <c r="J21" i="41"/>
  <c r="I21" i="41"/>
  <c r="L21" i="41" s="1"/>
  <c r="H21" i="41"/>
  <c r="Z20" i="41"/>
  <c r="U20" i="41"/>
  <c r="V20" i="41" s="1"/>
  <c r="K20" i="41"/>
  <c r="N20" i="41" s="1"/>
  <c r="J20" i="41"/>
  <c r="M20" i="41" s="1"/>
  <c r="I20" i="41"/>
  <c r="H20" i="41"/>
  <c r="Z19" i="41"/>
  <c r="U19" i="41"/>
  <c r="V19" i="41" s="1"/>
  <c r="M19" i="41"/>
  <c r="K19" i="41"/>
  <c r="J19" i="41"/>
  <c r="I19" i="41"/>
  <c r="L19" i="41" s="1"/>
  <c r="H19" i="41"/>
  <c r="Z18" i="41"/>
  <c r="U18" i="41"/>
  <c r="V18" i="41" s="1"/>
  <c r="K18" i="41"/>
  <c r="N18" i="41" s="1"/>
  <c r="J18" i="41"/>
  <c r="M18" i="41" s="1"/>
  <c r="I18" i="41"/>
  <c r="H18" i="41"/>
  <c r="Z17" i="41"/>
  <c r="U17" i="41"/>
  <c r="V17" i="41" s="1"/>
  <c r="M17" i="41"/>
  <c r="K17" i="41"/>
  <c r="N17" i="41" s="1"/>
  <c r="J17" i="41"/>
  <c r="I17" i="41"/>
  <c r="L17" i="41" s="1"/>
  <c r="H17" i="41"/>
  <c r="Z16" i="41"/>
  <c r="U16" i="41"/>
  <c r="V16" i="41" s="1"/>
  <c r="M16" i="41"/>
  <c r="K16" i="41"/>
  <c r="N16" i="41" s="1"/>
  <c r="J16" i="41"/>
  <c r="I16" i="41"/>
  <c r="L16" i="41" s="1"/>
  <c r="H16" i="41"/>
  <c r="Z15" i="41"/>
  <c r="U15" i="41"/>
  <c r="V15" i="41" s="1"/>
  <c r="M15" i="41"/>
  <c r="K15" i="41"/>
  <c r="J15" i="41"/>
  <c r="I15" i="41"/>
  <c r="L15" i="41" s="1"/>
  <c r="H15" i="41"/>
  <c r="Z14" i="41"/>
  <c r="U14" i="41"/>
  <c r="V14" i="41" s="1"/>
  <c r="M14" i="41"/>
  <c r="K14" i="41"/>
  <c r="N14" i="41" s="1"/>
  <c r="J14" i="41"/>
  <c r="I14" i="41"/>
  <c r="H14" i="41"/>
  <c r="Z13" i="41"/>
  <c r="U13" i="41"/>
  <c r="V13" i="41" s="1"/>
  <c r="M13" i="41"/>
  <c r="K13" i="41"/>
  <c r="N13" i="41" s="1"/>
  <c r="J13" i="41"/>
  <c r="I13" i="41"/>
  <c r="L13" i="41" s="1"/>
  <c r="H13" i="41"/>
  <c r="Z12" i="41"/>
  <c r="U12" i="41"/>
  <c r="V12" i="41" s="1"/>
  <c r="M12" i="41"/>
  <c r="K12" i="41"/>
  <c r="N12" i="41" s="1"/>
  <c r="J12" i="41"/>
  <c r="I12" i="41"/>
  <c r="L12" i="41" s="1"/>
  <c r="H12" i="41"/>
  <c r="Z11" i="41"/>
  <c r="U11" i="41"/>
  <c r="V11" i="41" s="1"/>
  <c r="M11" i="41"/>
  <c r="K11" i="41"/>
  <c r="J11" i="41"/>
  <c r="I11" i="41"/>
  <c r="L11" i="41" s="1"/>
  <c r="H11" i="41"/>
  <c r="Z10" i="41"/>
  <c r="U10" i="41"/>
  <c r="V10" i="41" s="1"/>
  <c r="M10" i="41"/>
  <c r="K10" i="41"/>
  <c r="N10" i="41" s="1"/>
  <c r="J10" i="41"/>
  <c r="I10" i="41"/>
  <c r="H10" i="41"/>
  <c r="Z9" i="41"/>
  <c r="U9" i="41"/>
  <c r="V9" i="41" s="1"/>
  <c r="M9" i="41"/>
  <c r="K9" i="41"/>
  <c r="N9" i="41" s="1"/>
  <c r="J9" i="41"/>
  <c r="I9" i="41"/>
  <c r="L9" i="41" s="1"/>
  <c r="H9" i="41"/>
  <c r="Z8" i="41"/>
  <c r="U8" i="41"/>
  <c r="V8" i="41" s="1"/>
  <c r="M8" i="41"/>
  <c r="K8" i="41"/>
  <c r="N8" i="41" s="1"/>
  <c r="J8" i="41"/>
  <c r="I8" i="41"/>
  <c r="L8" i="41" s="1"/>
  <c r="H8" i="41"/>
  <c r="Z7" i="41"/>
  <c r="U7" i="41"/>
  <c r="V7" i="41" s="1"/>
  <c r="M7" i="41"/>
  <c r="K7" i="41"/>
  <c r="N7" i="41" s="1"/>
  <c r="J7" i="41"/>
  <c r="I7" i="41"/>
  <c r="L7" i="41" s="1"/>
  <c r="H7" i="41"/>
  <c r="Z6" i="41"/>
  <c r="U6" i="41"/>
  <c r="V6" i="41" s="1"/>
  <c r="K6" i="41"/>
  <c r="J6" i="41"/>
  <c r="I6" i="41"/>
  <c r="H6" i="41"/>
  <c r="O19" i="39"/>
  <c r="N19" i="39"/>
  <c r="M19" i="39"/>
  <c r="J19" i="39"/>
  <c r="I19" i="39"/>
  <c r="H19" i="39"/>
  <c r="G19" i="39"/>
  <c r="F19" i="39"/>
  <c r="E19" i="39"/>
  <c r="D19" i="39"/>
  <c r="C19" i="39"/>
  <c r="B19" i="39"/>
  <c r="O18" i="39"/>
  <c r="N18" i="39"/>
  <c r="M18" i="39"/>
  <c r="J18" i="39"/>
  <c r="I18" i="39"/>
  <c r="H18" i="39"/>
  <c r="G18" i="39"/>
  <c r="F18" i="39"/>
  <c r="E18" i="39"/>
  <c r="D18" i="39"/>
  <c r="C18" i="39"/>
  <c r="B18" i="39"/>
  <c r="O17" i="39"/>
  <c r="N17" i="39"/>
  <c r="M17" i="39"/>
  <c r="J17" i="39"/>
  <c r="I17" i="39"/>
  <c r="H17" i="39"/>
  <c r="G17" i="39"/>
  <c r="F17" i="39"/>
  <c r="E17" i="39"/>
  <c r="D17" i="39"/>
  <c r="C17" i="39"/>
  <c r="B17" i="39"/>
  <c r="O16" i="39"/>
  <c r="N16" i="39"/>
  <c r="M16" i="39"/>
  <c r="J16" i="39"/>
  <c r="I16" i="39"/>
  <c r="H16" i="39"/>
  <c r="G16" i="39"/>
  <c r="F16" i="39"/>
  <c r="E16" i="39"/>
  <c r="D16" i="39"/>
  <c r="C16" i="39"/>
  <c r="B16" i="39"/>
  <c r="O15" i="39"/>
  <c r="N15" i="39"/>
  <c r="M15" i="39"/>
  <c r="J15" i="39"/>
  <c r="I15" i="39"/>
  <c r="H15" i="39"/>
  <c r="G15" i="39"/>
  <c r="F15" i="39"/>
  <c r="E15" i="39"/>
  <c r="D15" i="39"/>
  <c r="C15" i="39"/>
  <c r="B15" i="39"/>
  <c r="O14" i="39"/>
  <c r="N14" i="39"/>
  <c r="M14" i="39"/>
  <c r="J14" i="39"/>
  <c r="I14" i="39"/>
  <c r="H14" i="39"/>
  <c r="G14" i="39"/>
  <c r="F14" i="39"/>
  <c r="E14" i="39"/>
  <c r="D14" i="39"/>
  <c r="C14" i="39"/>
  <c r="B14" i="39"/>
  <c r="O13" i="39"/>
  <c r="N13" i="39"/>
  <c r="M13" i="39"/>
  <c r="J13" i="39"/>
  <c r="I13" i="39"/>
  <c r="H13" i="39"/>
  <c r="G13" i="39"/>
  <c r="F13" i="39"/>
  <c r="E13" i="39"/>
  <c r="D13" i="39"/>
  <c r="C13" i="39"/>
  <c r="B13" i="39"/>
  <c r="O12" i="39"/>
  <c r="N12" i="39"/>
  <c r="M12" i="39"/>
  <c r="J12" i="39"/>
  <c r="I12" i="39"/>
  <c r="H12" i="39"/>
  <c r="G12" i="39"/>
  <c r="F12" i="39"/>
  <c r="E12" i="39"/>
  <c r="D12" i="39"/>
  <c r="C12" i="39"/>
  <c r="B12" i="39"/>
  <c r="O11" i="39"/>
  <c r="N11" i="39"/>
  <c r="M11" i="39"/>
  <c r="J11" i="39"/>
  <c r="I11" i="39"/>
  <c r="H11" i="39"/>
  <c r="G11" i="39"/>
  <c r="F11" i="39"/>
  <c r="E11" i="39"/>
  <c r="D11" i="39"/>
  <c r="C11" i="39"/>
  <c r="B11" i="39"/>
  <c r="O10" i="39"/>
  <c r="N10" i="39"/>
  <c r="M10" i="39"/>
  <c r="J10" i="39"/>
  <c r="I10" i="39"/>
  <c r="H10" i="39"/>
  <c r="G10" i="39"/>
  <c r="F10" i="39"/>
  <c r="E10" i="39"/>
  <c r="D10" i="39"/>
  <c r="C10" i="39"/>
  <c r="B10" i="39"/>
  <c r="O9" i="39"/>
  <c r="N9" i="39"/>
  <c r="M9" i="39"/>
  <c r="J9" i="39"/>
  <c r="I9" i="39"/>
  <c r="H9" i="39"/>
  <c r="G9" i="39"/>
  <c r="F9" i="39"/>
  <c r="E9" i="39"/>
  <c r="D9" i="39"/>
  <c r="C9" i="39"/>
  <c r="B9" i="39"/>
  <c r="O8" i="39"/>
  <c r="N8" i="39"/>
  <c r="M8" i="39"/>
  <c r="J8" i="39"/>
  <c r="I8" i="39"/>
  <c r="H8" i="39"/>
  <c r="G8" i="39"/>
  <c r="F8" i="39"/>
  <c r="E8" i="39"/>
  <c r="D8" i="39"/>
  <c r="C8" i="39"/>
  <c r="B8" i="39"/>
  <c r="O7" i="39"/>
  <c r="N7" i="39"/>
  <c r="M7" i="39"/>
  <c r="J7" i="39"/>
  <c r="I7" i="39"/>
  <c r="H7" i="39"/>
  <c r="G7" i="39"/>
  <c r="F7" i="39"/>
  <c r="E7" i="39"/>
  <c r="D7" i="39"/>
  <c r="C7" i="39"/>
  <c r="B7" i="39"/>
  <c r="O6" i="39"/>
  <c r="N6" i="39"/>
  <c r="M6" i="39"/>
  <c r="J6" i="39"/>
  <c r="I6" i="39"/>
  <c r="H6" i="39"/>
  <c r="G6" i="39"/>
  <c r="F6" i="39"/>
  <c r="E6" i="39"/>
  <c r="D6" i="39"/>
  <c r="C6" i="39"/>
  <c r="B6" i="39"/>
  <c r="O5" i="39"/>
  <c r="N5" i="39"/>
  <c r="M5" i="39"/>
  <c r="J5" i="39"/>
  <c r="I5" i="39"/>
  <c r="H5" i="39"/>
  <c r="G5" i="39"/>
  <c r="F5" i="39"/>
  <c r="E5" i="39"/>
  <c r="D5" i="39"/>
  <c r="C5" i="39"/>
  <c r="B5" i="39"/>
  <c r="O19" i="38"/>
  <c r="N19" i="38"/>
  <c r="M19" i="38"/>
  <c r="J19" i="38"/>
  <c r="I19" i="38"/>
  <c r="H19" i="38"/>
  <c r="G19" i="38"/>
  <c r="F19" i="38"/>
  <c r="E19" i="38"/>
  <c r="D19" i="38"/>
  <c r="C19" i="38"/>
  <c r="B19" i="38"/>
  <c r="O18" i="38"/>
  <c r="N18" i="38"/>
  <c r="M18" i="38"/>
  <c r="J18" i="38"/>
  <c r="I18" i="38"/>
  <c r="H18" i="38"/>
  <c r="G18" i="38"/>
  <c r="F18" i="38"/>
  <c r="E18" i="38"/>
  <c r="D18" i="38"/>
  <c r="C18" i="38"/>
  <c r="B18" i="38"/>
  <c r="O17" i="38"/>
  <c r="N17" i="38"/>
  <c r="M17" i="38"/>
  <c r="J17" i="38"/>
  <c r="I17" i="38"/>
  <c r="H17" i="38"/>
  <c r="G17" i="38"/>
  <c r="F17" i="38"/>
  <c r="E17" i="38"/>
  <c r="D17" i="38"/>
  <c r="C17" i="38"/>
  <c r="B17" i="38"/>
  <c r="O16" i="38"/>
  <c r="N16" i="38"/>
  <c r="M16" i="38"/>
  <c r="K16" i="38"/>
  <c r="J16" i="38"/>
  <c r="I16" i="38"/>
  <c r="H16" i="38"/>
  <c r="G16" i="38"/>
  <c r="F16" i="38"/>
  <c r="E16" i="38"/>
  <c r="D16" i="38"/>
  <c r="C16" i="38"/>
  <c r="B16" i="38"/>
  <c r="O15" i="38"/>
  <c r="N15" i="38"/>
  <c r="M15" i="38"/>
  <c r="J15" i="38"/>
  <c r="I15" i="38"/>
  <c r="H15" i="38"/>
  <c r="G15" i="38"/>
  <c r="F15" i="38"/>
  <c r="E15" i="38"/>
  <c r="D15" i="38"/>
  <c r="C15" i="38"/>
  <c r="B15" i="38"/>
  <c r="O14" i="38"/>
  <c r="N14" i="38"/>
  <c r="M14" i="38"/>
  <c r="J14" i="38"/>
  <c r="I14" i="38"/>
  <c r="H14" i="38"/>
  <c r="G14" i="38"/>
  <c r="F14" i="38"/>
  <c r="E14" i="38"/>
  <c r="D14" i="38"/>
  <c r="C14" i="38"/>
  <c r="B14" i="38"/>
  <c r="O13" i="38"/>
  <c r="N13" i="38"/>
  <c r="M13" i="38"/>
  <c r="J13" i="38"/>
  <c r="I13" i="38"/>
  <c r="H13" i="38"/>
  <c r="G13" i="38"/>
  <c r="F13" i="38"/>
  <c r="E13" i="38"/>
  <c r="D13" i="38"/>
  <c r="C13" i="38"/>
  <c r="B13" i="38"/>
  <c r="O12" i="38"/>
  <c r="N12" i="38"/>
  <c r="M12" i="38"/>
  <c r="J12" i="38"/>
  <c r="I12" i="38"/>
  <c r="H12" i="38"/>
  <c r="G12" i="38"/>
  <c r="F12" i="38"/>
  <c r="E12" i="38"/>
  <c r="D12" i="38"/>
  <c r="C12" i="38"/>
  <c r="B12" i="38"/>
  <c r="O11" i="38"/>
  <c r="N11" i="38"/>
  <c r="M11" i="38"/>
  <c r="J11" i="38"/>
  <c r="I11" i="38"/>
  <c r="H11" i="38"/>
  <c r="G11" i="38"/>
  <c r="F11" i="38"/>
  <c r="E11" i="38"/>
  <c r="D11" i="38"/>
  <c r="C11" i="38"/>
  <c r="B11" i="38"/>
  <c r="O10" i="38"/>
  <c r="N10" i="38"/>
  <c r="M10" i="38"/>
  <c r="J10" i="38"/>
  <c r="I10" i="38"/>
  <c r="H10" i="38"/>
  <c r="G10" i="38"/>
  <c r="F10" i="38"/>
  <c r="E10" i="38"/>
  <c r="D10" i="38"/>
  <c r="C10" i="38"/>
  <c r="B10" i="38"/>
  <c r="O9" i="38"/>
  <c r="N9" i="38"/>
  <c r="M9" i="38"/>
  <c r="J9" i="38"/>
  <c r="I9" i="38"/>
  <c r="H9" i="38"/>
  <c r="G9" i="38"/>
  <c r="F9" i="38"/>
  <c r="E9" i="38"/>
  <c r="D9" i="38"/>
  <c r="C9" i="38"/>
  <c r="B9" i="38"/>
  <c r="O8" i="38"/>
  <c r="N8" i="38"/>
  <c r="M8" i="38"/>
  <c r="J8" i="38"/>
  <c r="I8" i="38"/>
  <c r="H8" i="38"/>
  <c r="G8" i="38"/>
  <c r="F8" i="38"/>
  <c r="E8" i="38"/>
  <c r="D8" i="38"/>
  <c r="C8" i="38"/>
  <c r="B8" i="38"/>
  <c r="O7" i="38"/>
  <c r="N7" i="38"/>
  <c r="M7" i="38"/>
  <c r="J7" i="38"/>
  <c r="I7" i="38"/>
  <c r="H7" i="38"/>
  <c r="G7" i="38"/>
  <c r="F7" i="38"/>
  <c r="E7" i="38"/>
  <c r="D7" i="38"/>
  <c r="C7" i="38"/>
  <c r="B7" i="38"/>
  <c r="O6" i="38"/>
  <c r="N6" i="38"/>
  <c r="M6" i="38"/>
  <c r="J6" i="38"/>
  <c r="I6" i="38"/>
  <c r="H6" i="38"/>
  <c r="G6" i="38"/>
  <c r="F6" i="38"/>
  <c r="E6" i="38"/>
  <c r="D6" i="38"/>
  <c r="C6" i="38"/>
  <c r="B6" i="38"/>
  <c r="O5" i="38"/>
  <c r="N5" i="38"/>
  <c r="M5" i="38"/>
  <c r="J5" i="38"/>
  <c r="I5" i="38"/>
  <c r="H5" i="38"/>
  <c r="G5" i="38"/>
  <c r="F5" i="38"/>
  <c r="E5" i="38"/>
  <c r="D5" i="38"/>
  <c r="C5" i="38"/>
  <c r="B5" i="38"/>
  <c r="P19" i="37"/>
  <c r="O19" i="37"/>
  <c r="N19" i="37"/>
  <c r="K19" i="37"/>
  <c r="J19" i="37"/>
  <c r="I19" i="37"/>
  <c r="H19" i="37"/>
  <c r="G19" i="37"/>
  <c r="F19" i="37"/>
  <c r="E19" i="37"/>
  <c r="D19" i="37"/>
  <c r="C19" i="37"/>
  <c r="P18" i="37"/>
  <c r="O18" i="37"/>
  <c r="N18" i="37"/>
  <c r="K18" i="37"/>
  <c r="J18" i="37"/>
  <c r="I18" i="37"/>
  <c r="H18" i="37"/>
  <c r="G18" i="37"/>
  <c r="F18" i="37"/>
  <c r="E18" i="37"/>
  <c r="D18" i="37"/>
  <c r="C18" i="37"/>
  <c r="P17" i="37"/>
  <c r="O17" i="37"/>
  <c r="N17" i="37"/>
  <c r="K17" i="37"/>
  <c r="J17" i="37"/>
  <c r="I17" i="37"/>
  <c r="H17" i="37"/>
  <c r="G17" i="37"/>
  <c r="F17" i="37"/>
  <c r="E17" i="37"/>
  <c r="D17" i="37"/>
  <c r="C17" i="37"/>
  <c r="P16" i="37"/>
  <c r="O16" i="37"/>
  <c r="N16" i="37"/>
  <c r="K16" i="37"/>
  <c r="J16" i="37"/>
  <c r="I16" i="37"/>
  <c r="H16" i="37"/>
  <c r="G16" i="37"/>
  <c r="F16" i="37"/>
  <c r="E16" i="37"/>
  <c r="D16" i="37"/>
  <c r="C16" i="37"/>
  <c r="P15" i="37"/>
  <c r="O15" i="37"/>
  <c r="N15" i="37"/>
  <c r="K15" i="37"/>
  <c r="J15" i="37"/>
  <c r="I15" i="37"/>
  <c r="H15" i="37"/>
  <c r="G15" i="37"/>
  <c r="F15" i="37"/>
  <c r="E15" i="37"/>
  <c r="D15" i="37"/>
  <c r="C15" i="37"/>
  <c r="P14" i="37"/>
  <c r="O14" i="37"/>
  <c r="N14" i="37"/>
  <c r="K14" i="37"/>
  <c r="J14" i="37"/>
  <c r="I14" i="37"/>
  <c r="H14" i="37"/>
  <c r="G14" i="37"/>
  <c r="F14" i="37"/>
  <c r="E14" i="37"/>
  <c r="D14" i="37"/>
  <c r="C14" i="37"/>
  <c r="P13" i="37"/>
  <c r="O13" i="37"/>
  <c r="N13" i="37"/>
  <c r="K13" i="37"/>
  <c r="J13" i="37"/>
  <c r="I13" i="37"/>
  <c r="H13" i="37"/>
  <c r="G13" i="37"/>
  <c r="F13" i="37"/>
  <c r="E13" i="37"/>
  <c r="D13" i="37"/>
  <c r="C13" i="37"/>
  <c r="P12" i="37"/>
  <c r="O12" i="37"/>
  <c r="N12" i="37"/>
  <c r="K12" i="37"/>
  <c r="J12" i="37"/>
  <c r="I12" i="37"/>
  <c r="H12" i="37"/>
  <c r="G12" i="37"/>
  <c r="F12" i="37"/>
  <c r="E12" i="37"/>
  <c r="D12" i="37"/>
  <c r="C12" i="37"/>
  <c r="P11" i="37"/>
  <c r="O11" i="37"/>
  <c r="N11" i="37"/>
  <c r="K11" i="37"/>
  <c r="J11" i="37"/>
  <c r="I11" i="37"/>
  <c r="H11" i="37"/>
  <c r="G11" i="37"/>
  <c r="F11" i="37"/>
  <c r="E11" i="37"/>
  <c r="D11" i="37"/>
  <c r="C11" i="37"/>
  <c r="P10" i="37"/>
  <c r="O10" i="37"/>
  <c r="N10" i="37"/>
  <c r="K10" i="37"/>
  <c r="J10" i="37"/>
  <c r="I10" i="37"/>
  <c r="H10" i="37"/>
  <c r="G10" i="37"/>
  <c r="F10" i="37"/>
  <c r="E10" i="37"/>
  <c r="D10" i="37"/>
  <c r="C10" i="37"/>
  <c r="P9" i="37"/>
  <c r="O9" i="37"/>
  <c r="N9" i="37"/>
  <c r="K9" i="37"/>
  <c r="J9" i="37"/>
  <c r="I9" i="37"/>
  <c r="H9" i="37"/>
  <c r="G9" i="37"/>
  <c r="F9" i="37"/>
  <c r="E9" i="37"/>
  <c r="D9" i="37"/>
  <c r="C9" i="37"/>
  <c r="P8" i="37"/>
  <c r="O8" i="37"/>
  <c r="N8" i="37"/>
  <c r="K8" i="37"/>
  <c r="J8" i="37"/>
  <c r="I8" i="37"/>
  <c r="H8" i="37"/>
  <c r="G8" i="37"/>
  <c r="F8" i="37"/>
  <c r="E8" i="37"/>
  <c r="D8" i="37"/>
  <c r="C8" i="37"/>
  <c r="P7" i="37"/>
  <c r="O7" i="37"/>
  <c r="N7" i="37"/>
  <c r="K7" i="37"/>
  <c r="J7" i="37"/>
  <c r="I7" i="37"/>
  <c r="H7" i="37"/>
  <c r="G7" i="37"/>
  <c r="F7" i="37"/>
  <c r="E7" i="37"/>
  <c r="D7" i="37"/>
  <c r="C7" i="37"/>
  <c r="P6" i="37"/>
  <c r="O6" i="37"/>
  <c r="N6" i="37"/>
  <c r="K6" i="37"/>
  <c r="J6" i="37"/>
  <c r="I6" i="37"/>
  <c r="H6" i="37"/>
  <c r="G6" i="37"/>
  <c r="F6" i="37"/>
  <c r="E6" i="37"/>
  <c r="D6" i="37"/>
  <c r="C6" i="37"/>
  <c r="P5" i="37"/>
  <c r="O5" i="37"/>
  <c r="N5" i="37"/>
  <c r="K5" i="37"/>
  <c r="J5" i="37"/>
  <c r="I5" i="37"/>
  <c r="H5" i="37"/>
  <c r="G5" i="37"/>
  <c r="F5" i="37"/>
  <c r="E5" i="37"/>
  <c r="D5" i="37"/>
  <c r="C5" i="37"/>
  <c r="P19" i="36"/>
  <c r="O19" i="36"/>
  <c r="N19" i="36"/>
  <c r="M19" i="36"/>
  <c r="J19" i="36"/>
  <c r="I19" i="36"/>
  <c r="H19" i="36"/>
  <c r="G19" i="36"/>
  <c r="F19" i="36"/>
  <c r="E19" i="36"/>
  <c r="D19" i="36"/>
  <c r="C19" i="36"/>
  <c r="B19" i="36"/>
  <c r="O18" i="36"/>
  <c r="N18" i="36"/>
  <c r="M18" i="36"/>
  <c r="J18" i="36"/>
  <c r="I18" i="36"/>
  <c r="H18" i="36"/>
  <c r="G18" i="36"/>
  <c r="F18" i="36"/>
  <c r="E18" i="36"/>
  <c r="D18" i="36"/>
  <c r="C18" i="36"/>
  <c r="B18" i="36"/>
  <c r="O17" i="36"/>
  <c r="N17" i="36"/>
  <c r="M17" i="36"/>
  <c r="J17" i="36"/>
  <c r="I17" i="36"/>
  <c r="H17" i="36"/>
  <c r="G17" i="36"/>
  <c r="F17" i="36"/>
  <c r="E17" i="36"/>
  <c r="D17" i="36"/>
  <c r="C17" i="36"/>
  <c r="B17" i="36"/>
  <c r="O16" i="36"/>
  <c r="N16" i="36"/>
  <c r="M16" i="36"/>
  <c r="J16" i="36"/>
  <c r="I16" i="36"/>
  <c r="H16" i="36"/>
  <c r="G16" i="36"/>
  <c r="F16" i="36"/>
  <c r="E16" i="36"/>
  <c r="D16" i="36"/>
  <c r="C16" i="36"/>
  <c r="B16" i="36"/>
  <c r="O15" i="36"/>
  <c r="N15" i="36"/>
  <c r="M15" i="36"/>
  <c r="J15" i="36"/>
  <c r="I15" i="36"/>
  <c r="H15" i="36"/>
  <c r="G15" i="36"/>
  <c r="F15" i="36"/>
  <c r="E15" i="36"/>
  <c r="D15" i="36"/>
  <c r="C15" i="36"/>
  <c r="B15" i="36"/>
  <c r="O14" i="36"/>
  <c r="N14" i="36"/>
  <c r="M14" i="36"/>
  <c r="J14" i="36"/>
  <c r="I14" i="36"/>
  <c r="H14" i="36"/>
  <c r="G14" i="36"/>
  <c r="F14" i="36"/>
  <c r="E14" i="36"/>
  <c r="D14" i="36"/>
  <c r="C14" i="36"/>
  <c r="B14" i="36"/>
  <c r="O13" i="36"/>
  <c r="N13" i="36"/>
  <c r="M13" i="36"/>
  <c r="J13" i="36"/>
  <c r="I13" i="36"/>
  <c r="H13" i="36"/>
  <c r="G13" i="36"/>
  <c r="F13" i="36"/>
  <c r="E13" i="36"/>
  <c r="D13" i="36"/>
  <c r="C13" i="36"/>
  <c r="B13" i="36"/>
  <c r="O12" i="36"/>
  <c r="N12" i="36"/>
  <c r="M12" i="36"/>
  <c r="J12" i="36"/>
  <c r="I12" i="36"/>
  <c r="H12" i="36"/>
  <c r="G12" i="36"/>
  <c r="F12" i="36"/>
  <c r="E12" i="36"/>
  <c r="D12" i="36"/>
  <c r="C12" i="36"/>
  <c r="B12" i="36"/>
  <c r="O11" i="36"/>
  <c r="N11" i="36"/>
  <c r="M11" i="36"/>
  <c r="J11" i="36"/>
  <c r="I11" i="36"/>
  <c r="H11" i="36"/>
  <c r="G11" i="36"/>
  <c r="F11" i="36"/>
  <c r="E11" i="36"/>
  <c r="D11" i="36"/>
  <c r="C11" i="36"/>
  <c r="B11" i="36"/>
  <c r="O10" i="36"/>
  <c r="N10" i="36"/>
  <c r="M10" i="36"/>
  <c r="J10" i="36"/>
  <c r="I10" i="36"/>
  <c r="H10" i="36"/>
  <c r="G10" i="36"/>
  <c r="F10" i="36"/>
  <c r="E10" i="36"/>
  <c r="D10" i="36"/>
  <c r="C10" i="36"/>
  <c r="B10" i="36"/>
  <c r="O9" i="36"/>
  <c r="N9" i="36"/>
  <c r="M9" i="36"/>
  <c r="J9" i="36"/>
  <c r="I9" i="36"/>
  <c r="H9" i="36"/>
  <c r="G9" i="36"/>
  <c r="F9" i="36"/>
  <c r="E9" i="36"/>
  <c r="D9" i="36"/>
  <c r="C9" i="36"/>
  <c r="B9" i="36"/>
  <c r="O8" i="36"/>
  <c r="N8" i="36"/>
  <c r="M8" i="36"/>
  <c r="J8" i="36"/>
  <c r="I8" i="36"/>
  <c r="H8" i="36"/>
  <c r="G8" i="36"/>
  <c r="F8" i="36"/>
  <c r="E8" i="36"/>
  <c r="D8" i="36"/>
  <c r="C8" i="36"/>
  <c r="B8" i="36"/>
  <c r="O7" i="36"/>
  <c r="N7" i="36"/>
  <c r="M7" i="36"/>
  <c r="J7" i="36"/>
  <c r="I7" i="36"/>
  <c r="H7" i="36"/>
  <c r="G7" i="36"/>
  <c r="F7" i="36"/>
  <c r="E7" i="36"/>
  <c r="D7" i="36"/>
  <c r="C7" i="36"/>
  <c r="B7" i="36"/>
  <c r="O6" i="36"/>
  <c r="N6" i="36"/>
  <c r="M6" i="36"/>
  <c r="J6" i="36"/>
  <c r="I6" i="36"/>
  <c r="H6" i="36"/>
  <c r="G6" i="36"/>
  <c r="F6" i="36"/>
  <c r="E6" i="36"/>
  <c r="D6" i="36"/>
  <c r="C6" i="36"/>
  <c r="B6" i="36"/>
  <c r="O5" i="36"/>
  <c r="N5" i="36"/>
  <c r="M5" i="36"/>
  <c r="J5" i="36"/>
  <c r="I5" i="36"/>
  <c r="H5" i="36"/>
  <c r="G5" i="36"/>
  <c r="F5" i="36"/>
  <c r="E5" i="36"/>
  <c r="D5" i="36"/>
  <c r="C5" i="36"/>
  <c r="B5" i="36"/>
  <c r="O19" i="35"/>
  <c r="N19" i="35"/>
  <c r="M19" i="35"/>
  <c r="J19" i="35"/>
  <c r="I19" i="35"/>
  <c r="H19" i="35"/>
  <c r="G19" i="35"/>
  <c r="F19" i="35"/>
  <c r="E19" i="35"/>
  <c r="D19" i="35"/>
  <c r="C19" i="35"/>
  <c r="B19" i="35"/>
  <c r="P18" i="35"/>
  <c r="O18" i="35"/>
  <c r="N18" i="35"/>
  <c r="M18" i="35"/>
  <c r="J18" i="35"/>
  <c r="I18" i="35"/>
  <c r="H18" i="35"/>
  <c r="G18" i="35"/>
  <c r="F18" i="35"/>
  <c r="E18" i="35"/>
  <c r="D18" i="35"/>
  <c r="C18" i="35"/>
  <c r="B18" i="35"/>
  <c r="O17" i="35"/>
  <c r="N17" i="35"/>
  <c r="M17" i="35"/>
  <c r="J17" i="35"/>
  <c r="I17" i="35"/>
  <c r="H17" i="35"/>
  <c r="G17" i="35"/>
  <c r="F17" i="35"/>
  <c r="E17" i="35"/>
  <c r="D17" i="35"/>
  <c r="C17" i="35"/>
  <c r="B17" i="35"/>
  <c r="O16" i="35"/>
  <c r="N16" i="35"/>
  <c r="M16" i="35"/>
  <c r="J16" i="35"/>
  <c r="I16" i="35"/>
  <c r="H16" i="35"/>
  <c r="G16" i="35"/>
  <c r="F16" i="35"/>
  <c r="E16" i="35"/>
  <c r="D16" i="35"/>
  <c r="C16" i="35"/>
  <c r="B16" i="35"/>
  <c r="O15" i="35"/>
  <c r="N15" i="35"/>
  <c r="M15" i="35"/>
  <c r="J15" i="35"/>
  <c r="I15" i="35"/>
  <c r="H15" i="35"/>
  <c r="G15" i="35"/>
  <c r="F15" i="35"/>
  <c r="E15" i="35"/>
  <c r="D15" i="35"/>
  <c r="C15" i="35"/>
  <c r="B15" i="35"/>
  <c r="O14" i="35"/>
  <c r="N14" i="35"/>
  <c r="M14" i="35"/>
  <c r="J14" i="35"/>
  <c r="I14" i="35"/>
  <c r="H14" i="35"/>
  <c r="G14" i="35"/>
  <c r="F14" i="35"/>
  <c r="E14" i="35"/>
  <c r="D14" i="35"/>
  <c r="C14" i="35"/>
  <c r="B14" i="35"/>
  <c r="O13" i="35"/>
  <c r="N13" i="35"/>
  <c r="M13" i="35"/>
  <c r="J13" i="35"/>
  <c r="I13" i="35"/>
  <c r="H13" i="35"/>
  <c r="G13" i="35"/>
  <c r="F13" i="35"/>
  <c r="E13" i="35"/>
  <c r="D13" i="35"/>
  <c r="C13" i="35"/>
  <c r="B13" i="35"/>
  <c r="O12" i="35"/>
  <c r="N12" i="35"/>
  <c r="M12" i="35"/>
  <c r="J12" i="35"/>
  <c r="I12" i="35"/>
  <c r="H12" i="35"/>
  <c r="G12" i="35"/>
  <c r="F12" i="35"/>
  <c r="E12" i="35"/>
  <c r="D12" i="35"/>
  <c r="C12" i="35"/>
  <c r="B12" i="35"/>
  <c r="O11" i="35"/>
  <c r="N11" i="35"/>
  <c r="M11" i="35"/>
  <c r="J11" i="35"/>
  <c r="I11" i="35"/>
  <c r="H11" i="35"/>
  <c r="G11" i="35"/>
  <c r="F11" i="35"/>
  <c r="E11" i="35"/>
  <c r="D11" i="35"/>
  <c r="C11" i="35"/>
  <c r="B11" i="35"/>
  <c r="O10" i="35"/>
  <c r="N10" i="35"/>
  <c r="M10" i="35"/>
  <c r="J10" i="35"/>
  <c r="I10" i="35"/>
  <c r="H10" i="35"/>
  <c r="G10" i="35"/>
  <c r="F10" i="35"/>
  <c r="E10" i="35"/>
  <c r="D10" i="35"/>
  <c r="C10" i="35"/>
  <c r="B10" i="35"/>
  <c r="O9" i="35"/>
  <c r="N9" i="35"/>
  <c r="M9" i="35"/>
  <c r="J9" i="35"/>
  <c r="I9" i="35"/>
  <c r="H9" i="35"/>
  <c r="G9" i="35"/>
  <c r="F9" i="35"/>
  <c r="E9" i="35"/>
  <c r="D9" i="35"/>
  <c r="C9" i="35"/>
  <c r="B9" i="35"/>
  <c r="O8" i="35"/>
  <c r="N8" i="35"/>
  <c r="M8" i="35"/>
  <c r="J8" i="35"/>
  <c r="I8" i="35"/>
  <c r="H8" i="35"/>
  <c r="G8" i="35"/>
  <c r="F8" i="35"/>
  <c r="E8" i="35"/>
  <c r="D8" i="35"/>
  <c r="C8" i="35"/>
  <c r="B8" i="35"/>
  <c r="O7" i="35"/>
  <c r="N7" i="35"/>
  <c r="M7" i="35"/>
  <c r="J7" i="35"/>
  <c r="I7" i="35"/>
  <c r="H7" i="35"/>
  <c r="G7" i="35"/>
  <c r="F7" i="35"/>
  <c r="E7" i="35"/>
  <c r="D7" i="35"/>
  <c r="C7" i="35"/>
  <c r="B7" i="35"/>
  <c r="O6" i="35"/>
  <c r="N6" i="35"/>
  <c r="M6" i="35"/>
  <c r="J6" i="35"/>
  <c r="I6" i="35"/>
  <c r="H6" i="35"/>
  <c r="G6" i="35"/>
  <c r="F6" i="35"/>
  <c r="E6" i="35"/>
  <c r="D6" i="35"/>
  <c r="C6" i="35"/>
  <c r="B6" i="35"/>
  <c r="O5" i="35"/>
  <c r="N5" i="35"/>
  <c r="M5" i="35"/>
  <c r="J5" i="35"/>
  <c r="I5" i="35"/>
  <c r="H5" i="35"/>
  <c r="G5" i="35"/>
  <c r="F5" i="35"/>
  <c r="E5" i="35"/>
  <c r="D5" i="35"/>
  <c r="C5" i="35"/>
  <c r="B5" i="35"/>
  <c r="O19" i="34"/>
  <c r="N19" i="34"/>
  <c r="M19" i="34"/>
  <c r="J19" i="34"/>
  <c r="I19" i="34"/>
  <c r="H19" i="34"/>
  <c r="G19" i="34"/>
  <c r="F19" i="34"/>
  <c r="E19" i="34"/>
  <c r="D19" i="34"/>
  <c r="C19" i="34"/>
  <c r="B19" i="34"/>
  <c r="Q19" i="34" s="1"/>
  <c r="O18" i="34"/>
  <c r="N18" i="34"/>
  <c r="M18" i="34"/>
  <c r="K18" i="34"/>
  <c r="J18" i="34"/>
  <c r="I18" i="34"/>
  <c r="H18" i="34"/>
  <c r="G18" i="34"/>
  <c r="F18" i="34"/>
  <c r="E18" i="34"/>
  <c r="D18" i="34"/>
  <c r="S18" i="34" s="1"/>
  <c r="C18" i="34"/>
  <c r="B18" i="34"/>
  <c r="O17" i="34"/>
  <c r="N17" i="34"/>
  <c r="M17" i="34"/>
  <c r="K17" i="34"/>
  <c r="J17" i="34"/>
  <c r="I17" i="34"/>
  <c r="H17" i="34"/>
  <c r="G17" i="34"/>
  <c r="F17" i="34"/>
  <c r="E17" i="34"/>
  <c r="D17" i="34"/>
  <c r="C17" i="34"/>
  <c r="R17" i="34" s="1"/>
  <c r="B17" i="34"/>
  <c r="Q17" i="34" s="1"/>
  <c r="Q16" i="34"/>
  <c r="O16" i="34"/>
  <c r="N16" i="34"/>
  <c r="M16" i="34"/>
  <c r="J16" i="34"/>
  <c r="I16" i="34"/>
  <c r="H16" i="34"/>
  <c r="G16" i="34"/>
  <c r="F16" i="34"/>
  <c r="E16" i="34"/>
  <c r="D16" i="34"/>
  <c r="S16" i="34" s="1"/>
  <c r="C16" i="34"/>
  <c r="B16" i="34"/>
  <c r="S15" i="34"/>
  <c r="O15" i="34"/>
  <c r="N15" i="34"/>
  <c r="M15" i="34"/>
  <c r="J15" i="34"/>
  <c r="I15" i="34"/>
  <c r="H15" i="34"/>
  <c r="G15" i="34"/>
  <c r="F15" i="34"/>
  <c r="E15" i="34"/>
  <c r="D15" i="34"/>
  <c r="C15" i="34"/>
  <c r="R15" i="34" s="1"/>
  <c r="B15" i="34"/>
  <c r="Q15" i="34" s="1"/>
  <c r="Q14" i="34"/>
  <c r="O14" i="34"/>
  <c r="N14" i="34"/>
  <c r="M14" i="34"/>
  <c r="J14" i="34"/>
  <c r="I14" i="34"/>
  <c r="H14" i="34"/>
  <c r="G14" i="34"/>
  <c r="F14" i="34"/>
  <c r="E14" i="34"/>
  <c r="D14" i="34"/>
  <c r="S14" i="34" s="1"/>
  <c r="C14" i="34"/>
  <c r="R14" i="34" s="1"/>
  <c r="B14" i="34"/>
  <c r="S13" i="34"/>
  <c r="O13" i="34"/>
  <c r="N13" i="34"/>
  <c r="M13" i="34"/>
  <c r="J13" i="34"/>
  <c r="I13" i="34"/>
  <c r="H13" i="34"/>
  <c r="G13" i="34"/>
  <c r="F13" i="34"/>
  <c r="E13" i="34"/>
  <c r="D13" i="34"/>
  <c r="C13" i="34"/>
  <c r="R13" i="34" s="1"/>
  <c r="B13" i="34"/>
  <c r="Q13" i="34" s="1"/>
  <c r="Q12" i="34"/>
  <c r="O12" i="34"/>
  <c r="N12" i="34"/>
  <c r="M12" i="34"/>
  <c r="J12" i="34"/>
  <c r="I12" i="34"/>
  <c r="H12" i="34"/>
  <c r="G12" i="34"/>
  <c r="F12" i="34"/>
  <c r="E12" i="34"/>
  <c r="D12" i="34"/>
  <c r="S12" i="34" s="1"/>
  <c r="C12" i="34"/>
  <c r="R12" i="34" s="1"/>
  <c r="B12" i="34"/>
  <c r="S11" i="34"/>
  <c r="O11" i="34"/>
  <c r="N11" i="34"/>
  <c r="M11" i="34"/>
  <c r="J11" i="34"/>
  <c r="I11" i="34"/>
  <c r="H11" i="34"/>
  <c r="G11" i="34"/>
  <c r="F11" i="34"/>
  <c r="E11" i="34"/>
  <c r="D11" i="34"/>
  <c r="C11" i="34"/>
  <c r="R11" i="34" s="1"/>
  <c r="B11" i="34"/>
  <c r="Q11" i="34" s="1"/>
  <c r="Q10" i="34"/>
  <c r="O10" i="34"/>
  <c r="N10" i="34"/>
  <c r="M10" i="34"/>
  <c r="J10" i="34"/>
  <c r="I10" i="34"/>
  <c r="H10" i="34"/>
  <c r="G10" i="34"/>
  <c r="F10" i="34"/>
  <c r="E10" i="34"/>
  <c r="D10" i="34"/>
  <c r="S10" i="34" s="1"/>
  <c r="C10" i="34"/>
  <c r="B10" i="34"/>
  <c r="S9" i="34"/>
  <c r="O9" i="34"/>
  <c r="N9" i="34"/>
  <c r="M9" i="34"/>
  <c r="J9" i="34"/>
  <c r="I9" i="34"/>
  <c r="H9" i="34"/>
  <c r="G9" i="34"/>
  <c r="F9" i="34"/>
  <c r="E9" i="34"/>
  <c r="D9" i="34"/>
  <c r="C9" i="34"/>
  <c r="R9" i="34" s="1"/>
  <c r="B9" i="34"/>
  <c r="Q9" i="34" s="1"/>
  <c r="Q8" i="34"/>
  <c r="O8" i="34"/>
  <c r="N8" i="34"/>
  <c r="M8" i="34"/>
  <c r="J8" i="34"/>
  <c r="I8" i="34"/>
  <c r="H8" i="34"/>
  <c r="G8" i="34"/>
  <c r="F8" i="34"/>
  <c r="E8" i="34"/>
  <c r="D8" i="34"/>
  <c r="S8" i="34" s="1"/>
  <c r="C8" i="34"/>
  <c r="B8" i="34"/>
  <c r="S7" i="34"/>
  <c r="O7" i="34"/>
  <c r="N7" i="34"/>
  <c r="M7" i="34"/>
  <c r="J7" i="34"/>
  <c r="I7" i="34"/>
  <c r="H7" i="34"/>
  <c r="G7" i="34"/>
  <c r="F7" i="34"/>
  <c r="E7" i="34"/>
  <c r="D7" i="34"/>
  <c r="C7" i="34"/>
  <c r="R7" i="34" s="1"/>
  <c r="B7" i="34"/>
  <c r="Q7" i="34" s="1"/>
  <c r="Q6" i="34"/>
  <c r="O6" i="34"/>
  <c r="N6" i="34"/>
  <c r="M6" i="34"/>
  <c r="J6" i="34"/>
  <c r="I6" i="34"/>
  <c r="H6" i="34"/>
  <c r="G6" i="34"/>
  <c r="F6" i="34"/>
  <c r="E6" i="34"/>
  <c r="D6" i="34"/>
  <c r="S6" i="34" s="1"/>
  <c r="C6" i="34"/>
  <c r="R6" i="34" s="1"/>
  <c r="B6" i="34"/>
  <c r="O5" i="34"/>
  <c r="N5" i="34"/>
  <c r="M5" i="34"/>
  <c r="J5" i="34"/>
  <c r="I5" i="34"/>
  <c r="H5" i="34"/>
  <c r="G5" i="34"/>
  <c r="F5" i="34"/>
  <c r="E5" i="34"/>
  <c r="D5" i="34"/>
  <c r="C5" i="34"/>
  <c r="B5" i="34"/>
  <c r="R19" i="33"/>
  <c r="O19" i="33"/>
  <c r="N19" i="33"/>
  <c r="M19" i="33"/>
  <c r="J19" i="33"/>
  <c r="I19" i="33"/>
  <c r="H19" i="33"/>
  <c r="G19" i="33"/>
  <c r="F19" i="33"/>
  <c r="E19" i="33"/>
  <c r="D19" i="33"/>
  <c r="C19" i="33"/>
  <c r="B19" i="33"/>
  <c r="Q19" i="33" s="1"/>
  <c r="P18" i="33"/>
  <c r="O18" i="33"/>
  <c r="N18" i="33"/>
  <c r="M18" i="33"/>
  <c r="J18" i="33"/>
  <c r="I18" i="33"/>
  <c r="H18" i="33"/>
  <c r="G18" i="33"/>
  <c r="F18" i="33"/>
  <c r="E18" i="33"/>
  <c r="D18" i="33"/>
  <c r="S18" i="33" s="1"/>
  <c r="C18" i="33"/>
  <c r="R18" i="33" s="1"/>
  <c r="B18" i="33"/>
  <c r="R17" i="33"/>
  <c r="O17" i="33"/>
  <c r="N17" i="33"/>
  <c r="M17" i="33"/>
  <c r="J17" i="33"/>
  <c r="I17" i="33"/>
  <c r="H17" i="33"/>
  <c r="G17" i="33"/>
  <c r="F17" i="33"/>
  <c r="E17" i="33"/>
  <c r="D17" i="33"/>
  <c r="C17" i="33"/>
  <c r="B17" i="33"/>
  <c r="Q17" i="33" s="1"/>
  <c r="P16" i="33"/>
  <c r="O16" i="33"/>
  <c r="N16" i="33"/>
  <c r="M16" i="33"/>
  <c r="J16" i="33"/>
  <c r="I16" i="33"/>
  <c r="H16" i="33"/>
  <c r="G16" i="33"/>
  <c r="F16" i="33"/>
  <c r="E16" i="33"/>
  <c r="D16" i="33"/>
  <c r="S16" i="33" s="1"/>
  <c r="C16" i="33"/>
  <c r="R16" i="33" s="1"/>
  <c r="B16" i="33"/>
  <c r="R15" i="33"/>
  <c r="O15" i="33"/>
  <c r="N15" i="33"/>
  <c r="M15" i="33"/>
  <c r="J15" i="33"/>
  <c r="I15" i="33"/>
  <c r="H15" i="33"/>
  <c r="G15" i="33"/>
  <c r="F15" i="33"/>
  <c r="E15" i="33"/>
  <c r="D15" i="33"/>
  <c r="S15" i="33" s="1"/>
  <c r="C15" i="33"/>
  <c r="B15" i="33"/>
  <c r="Q15" i="33" s="1"/>
  <c r="O14" i="33"/>
  <c r="N14" i="33"/>
  <c r="M14" i="33"/>
  <c r="J14" i="33"/>
  <c r="I14" i="33"/>
  <c r="H14" i="33"/>
  <c r="G14" i="33"/>
  <c r="F14" i="33"/>
  <c r="E14" i="33"/>
  <c r="D14" i="33"/>
  <c r="S14" i="33" s="1"/>
  <c r="C14" i="33"/>
  <c r="R14" i="33" s="1"/>
  <c r="B14" i="33"/>
  <c r="Q14" i="33" s="1"/>
  <c r="R13" i="33"/>
  <c r="O13" i="33"/>
  <c r="N13" i="33"/>
  <c r="M13" i="33"/>
  <c r="J13" i="33"/>
  <c r="I13" i="33"/>
  <c r="H13" i="33"/>
  <c r="G13" i="33"/>
  <c r="F13" i="33"/>
  <c r="E13" i="33"/>
  <c r="D13" i="33"/>
  <c r="S13" i="33" s="1"/>
  <c r="C13" i="33"/>
  <c r="B13" i="33"/>
  <c r="Q13" i="33" s="1"/>
  <c r="O12" i="33"/>
  <c r="N12" i="33"/>
  <c r="M12" i="33"/>
  <c r="J12" i="33"/>
  <c r="I12" i="33"/>
  <c r="H12" i="33"/>
  <c r="G12" i="33"/>
  <c r="F12" i="33"/>
  <c r="E12" i="33"/>
  <c r="D12" i="33"/>
  <c r="S12" i="33" s="1"/>
  <c r="C12" i="33"/>
  <c r="R12" i="33" s="1"/>
  <c r="B12" i="33"/>
  <c r="R11" i="33"/>
  <c r="O11" i="33"/>
  <c r="N11" i="33"/>
  <c r="M11" i="33"/>
  <c r="J11" i="33"/>
  <c r="I11" i="33"/>
  <c r="H11" i="33"/>
  <c r="G11" i="33"/>
  <c r="F11" i="33"/>
  <c r="E11" i="33"/>
  <c r="D11" i="33"/>
  <c r="C11" i="33"/>
  <c r="B11" i="33"/>
  <c r="Q11" i="33" s="1"/>
  <c r="O10" i="33"/>
  <c r="N10" i="33"/>
  <c r="M10" i="33"/>
  <c r="J10" i="33"/>
  <c r="I10" i="33"/>
  <c r="H10" i="33"/>
  <c r="G10" i="33"/>
  <c r="F10" i="33"/>
  <c r="E10" i="33"/>
  <c r="D10" i="33"/>
  <c r="S10" i="33" s="1"/>
  <c r="C10" i="33"/>
  <c r="R10" i="33" s="1"/>
  <c r="B10" i="33"/>
  <c r="R9" i="33"/>
  <c r="O9" i="33"/>
  <c r="N9" i="33"/>
  <c r="M9" i="33"/>
  <c r="J9" i="33"/>
  <c r="I9" i="33"/>
  <c r="H9" i="33"/>
  <c r="G9" i="33"/>
  <c r="F9" i="33"/>
  <c r="E9" i="33"/>
  <c r="D9" i="33"/>
  <c r="C9" i="33"/>
  <c r="B9" i="33"/>
  <c r="Q9" i="33" s="1"/>
  <c r="P8" i="33"/>
  <c r="O8" i="33"/>
  <c r="N8" i="33"/>
  <c r="M8" i="33"/>
  <c r="J8" i="33"/>
  <c r="I8" i="33"/>
  <c r="H8" i="33"/>
  <c r="G8" i="33"/>
  <c r="F8" i="33"/>
  <c r="E8" i="33"/>
  <c r="D8" i="33"/>
  <c r="S8" i="33" s="1"/>
  <c r="C8" i="33"/>
  <c r="R8" i="33" s="1"/>
  <c r="B8" i="33"/>
  <c r="R7" i="33"/>
  <c r="O7" i="33"/>
  <c r="N7" i="33"/>
  <c r="M7" i="33"/>
  <c r="J7" i="33"/>
  <c r="I7" i="33"/>
  <c r="H7" i="33"/>
  <c r="G7" i="33"/>
  <c r="F7" i="33"/>
  <c r="E7" i="33"/>
  <c r="D7" i="33"/>
  <c r="S7" i="33" s="1"/>
  <c r="C7" i="33"/>
  <c r="B7" i="33"/>
  <c r="Q7" i="33" s="1"/>
  <c r="O6" i="33"/>
  <c r="N6" i="33"/>
  <c r="M6" i="33"/>
  <c r="J6" i="33"/>
  <c r="I6" i="33"/>
  <c r="H6" i="33"/>
  <c r="G6" i="33"/>
  <c r="F6" i="33"/>
  <c r="E6" i="33"/>
  <c r="D6" i="33"/>
  <c r="S6" i="33" s="1"/>
  <c r="C6" i="33"/>
  <c r="B6" i="33"/>
  <c r="Q6" i="33" s="1"/>
  <c r="O5" i="33"/>
  <c r="N5" i="33"/>
  <c r="M5" i="33"/>
  <c r="K5" i="33"/>
  <c r="J5" i="33"/>
  <c r="I5" i="33"/>
  <c r="H5" i="33"/>
  <c r="G5" i="33"/>
  <c r="F5" i="33"/>
  <c r="E5" i="33"/>
  <c r="D5" i="33"/>
  <c r="C5" i="33"/>
  <c r="B5" i="33"/>
  <c r="Q19" i="32"/>
  <c r="O19" i="32"/>
  <c r="N19" i="32"/>
  <c r="M19" i="32"/>
  <c r="J19" i="32"/>
  <c r="I19" i="32"/>
  <c r="H19" i="32"/>
  <c r="G19" i="32"/>
  <c r="F19" i="32"/>
  <c r="E19" i="32"/>
  <c r="D19" i="32"/>
  <c r="S19" i="32" s="1"/>
  <c r="C19" i="32"/>
  <c r="B19" i="32"/>
  <c r="S18" i="32"/>
  <c r="O18" i="32"/>
  <c r="N18" i="32"/>
  <c r="M18" i="32"/>
  <c r="J18" i="32"/>
  <c r="I18" i="32"/>
  <c r="H18" i="32"/>
  <c r="G18" i="32"/>
  <c r="F18" i="32"/>
  <c r="E18" i="32"/>
  <c r="D18" i="32"/>
  <c r="C18" i="32"/>
  <c r="R18" i="32" s="1"/>
  <c r="B18" i="32"/>
  <c r="Q18" i="32" s="1"/>
  <c r="Q17" i="32"/>
  <c r="O17" i="32"/>
  <c r="N17" i="32"/>
  <c r="M17" i="32"/>
  <c r="J17" i="32"/>
  <c r="I17" i="32"/>
  <c r="H17" i="32"/>
  <c r="G17" i="32"/>
  <c r="F17" i="32"/>
  <c r="E17" i="32"/>
  <c r="D17" i="32"/>
  <c r="S17" i="32" s="1"/>
  <c r="C17" i="32"/>
  <c r="R17" i="32" s="1"/>
  <c r="B17" i="32"/>
  <c r="S16" i="32"/>
  <c r="O16" i="32"/>
  <c r="N16" i="32"/>
  <c r="M16" i="32"/>
  <c r="J16" i="32"/>
  <c r="I16" i="32"/>
  <c r="H16" i="32"/>
  <c r="G16" i="32"/>
  <c r="F16" i="32"/>
  <c r="E16" i="32"/>
  <c r="D16" i="32"/>
  <c r="C16" i="32"/>
  <c r="R16" i="32" s="1"/>
  <c r="B16" i="32"/>
  <c r="Q16" i="32" s="1"/>
  <c r="Q15" i="32"/>
  <c r="O15" i="32"/>
  <c r="N15" i="32"/>
  <c r="M15" i="32"/>
  <c r="J15" i="32"/>
  <c r="I15" i="32"/>
  <c r="H15" i="32"/>
  <c r="G15" i="32"/>
  <c r="F15" i="32"/>
  <c r="E15" i="32"/>
  <c r="D15" i="32"/>
  <c r="S15" i="32" s="1"/>
  <c r="C15" i="32"/>
  <c r="R15" i="32" s="1"/>
  <c r="B15" i="32"/>
  <c r="S14" i="32"/>
  <c r="O14" i="32"/>
  <c r="N14" i="32"/>
  <c r="M14" i="32"/>
  <c r="J14" i="32"/>
  <c r="I14" i="32"/>
  <c r="H14" i="32"/>
  <c r="G14" i="32"/>
  <c r="F14" i="32"/>
  <c r="E14" i="32"/>
  <c r="D14" i="32"/>
  <c r="C14" i="32"/>
  <c r="R14" i="32" s="1"/>
  <c r="B14" i="32"/>
  <c r="Q14" i="32" s="1"/>
  <c r="Q13" i="32"/>
  <c r="O13" i="32"/>
  <c r="N13" i="32"/>
  <c r="M13" i="32"/>
  <c r="J13" i="32"/>
  <c r="I13" i="32"/>
  <c r="H13" i="32"/>
  <c r="G13" i="32"/>
  <c r="F13" i="32"/>
  <c r="E13" i="32"/>
  <c r="D13" i="32"/>
  <c r="S13" i="32" s="1"/>
  <c r="C13" i="32"/>
  <c r="B13" i="32"/>
  <c r="S12" i="32"/>
  <c r="O12" i="32"/>
  <c r="N12" i="32"/>
  <c r="M12" i="32"/>
  <c r="K12" i="32"/>
  <c r="J12" i="32"/>
  <c r="I12" i="32"/>
  <c r="H12" i="32"/>
  <c r="G12" i="32"/>
  <c r="F12" i="32"/>
  <c r="E12" i="32"/>
  <c r="D12" i="32"/>
  <c r="C12" i="32"/>
  <c r="R12" i="32" s="1"/>
  <c r="B12" i="32"/>
  <c r="Q12" i="32" s="1"/>
  <c r="Q11" i="32"/>
  <c r="O11" i="32"/>
  <c r="N11" i="32"/>
  <c r="M11" i="32"/>
  <c r="J11" i="32"/>
  <c r="I11" i="32"/>
  <c r="H11" i="32"/>
  <c r="G11" i="32"/>
  <c r="F11" i="32"/>
  <c r="E11" i="32"/>
  <c r="D11" i="32"/>
  <c r="S11" i="32" s="1"/>
  <c r="C11" i="32"/>
  <c r="B11" i="32"/>
  <c r="S10" i="32"/>
  <c r="O10" i="32"/>
  <c r="N10" i="32"/>
  <c r="M10" i="32"/>
  <c r="J10" i="32"/>
  <c r="I10" i="32"/>
  <c r="H10" i="32"/>
  <c r="G10" i="32"/>
  <c r="F10" i="32"/>
  <c r="E10" i="32"/>
  <c r="D10" i="32"/>
  <c r="C10" i="32"/>
  <c r="R10" i="32" s="1"/>
  <c r="B10" i="32"/>
  <c r="Q10" i="32" s="1"/>
  <c r="Q9" i="32"/>
  <c r="O9" i="32"/>
  <c r="N9" i="32"/>
  <c r="M9" i="32"/>
  <c r="J9" i="32"/>
  <c r="I9" i="32"/>
  <c r="H9" i="32"/>
  <c r="G9" i="32"/>
  <c r="F9" i="32"/>
  <c r="E9" i="32"/>
  <c r="D9" i="32"/>
  <c r="S9" i="32" s="1"/>
  <c r="C9" i="32"/>
  <c r="R9" i="32" s="1"/>
  <c r="B9" i="32"/>
  <c r="S8" i="32"/>
  <c r="O8" i="32"/>
  <c r="N8" i="32"/>
  <c r="M8" i="32"/>
  <c r="J8" i="32"/>
  <c r="I8" i="32"/>
  <c r="H8" i="32"/>
  <c r="G8" i="32"/>
  <c r="F8" i="32"/>
  <c r="E8" i="32"/>
  <c r="D8" i="32"/>
  <c r="C8" i="32"/>
  <c r="R8" i="32" s="1"/>
  <c r="B8" i="32"/>
  <c r="Q8" i="32" s="1"/>
  <c r="Q7" i="32"/>
  <c r="O7" i="32"/>
  <c r="N7" i="32"/>
  <c r="M7" i="32"/>
  <c r="J7" i="32"/>
  <c r="I7" i="32"/>
  <c r="H7" i="32"/>
  <c r="G7" i="32"/>
  <c r="F7" i="32"/>
  <c r="E7" i="32"/>
  <c r="D7" i="32"/>
  <c r="S7" i="32" s="1"/>
  <c r="C7" i="32"/>
  <c r="R7" i="32" s="1"/>
  <c r="B7" i="32"/>
  <c r="S6" i="32"/>
  <c r="O6" i="32"/>
  <c r="N6" i="32"/>
  <c r="M6" i="32"/>
  <c r="J6" i="32"/>
  <c r="I6" i="32"/>
  <c r="H6" i="32"/>
  <c r="G6" i="32"/>
  <c r="F6" i="32"/>
  <c r="E6" i="32"/>
  <c r="D6" i="32"/>
  <c r="C6" i="32"/>
  <c r="R6" i="32" s="1"/>
  <c r="B6" i="32"/>
  <c r="O5" i="32"/>
  <c r="N5" i="32"/>
  <c r="M5" i="32"/>
  <c r="J5" i="32"/>
  <c r="I5" i="32"/>
  <c r="H5" i="32"/>
  <c r="G5" i="32"/>
  <c r="F5" i="32"/>
  <c r="E5" i="32"/>
  <c r="D5" i="32"/>
  <c r="C5" i="32"/>
  <c r="B5" i="32"/>
  <c r="O19" i="31"/>
  <c r="N19" i="31"/>
  <c r="M19" i="31"/>
  <c r="L19" i="31"/>
  <c r="J19" i="31"/>
  <c r="I19" i="31"/>
  <c r="H19" i="31"/>
  <c r="G19" i="31"/>
  <c r="F19" i="31"/>
  <c r="E19" i="31"/>
  <c r="D19" i="31"/>
  <c r="S19" i="31" s="1"/>
  <c r="C19" i="31"/>
  <c r="R19" i="31" s="1"/>
  <c r="B19" i="31"/>
  <c r="Q19" i="31" s="1"/>
  <c r="R18" i="31"/>
  <c r="O18" i="31"/>
  <c r="N18" i="31"/>
  <c r="M18" i="31"/>
  <c r="J18" i="31"/>
  <c r="I18" i="31"/>
  <c r="H18" i="31"/>
  <c r="G18" i="31"/>
  <c r="F18" i="31"/>
  <c r="E18" i="31"/>
  <c r="D18" i="31"/>
  <c r="S18" i="31" s="1"/>
  <c r="C18" i="31"/>
  <c r="B18" i="31"/>
  <c r="Q18" i="31" s="1"/>
  <c r="P17" i="31"/>
  <c r="O17" i="31"/>
  <c r="N17" i="31"/>
  <c r="M17" i="31"/>
  <c r="J17" i="31"/>
  <c r="I17" i="31"/>
  <c r="H17" i="31"/>
  <c r="G17" i="31"/>
  <c r="F17" i="31"/>
  <c r="E17" i="31"/>
  <c r="D17" i="31"/>
  <c r="S17" i="31" s="1"/>
  <c r="C17" i="31"/>
  <c r="R17" i="31" s="1"/>
  <c r="B17" i="31"/>
  <c r="R16" i="31"/>
  <c r="O16" i="31"/>
  <c r="N16" i="31"/>
  <c r="M16" i="31"/>
  <c r="J16" i="31"/>
  <c r="I16" i="31"/>
  <c r="H16" i="31"/>
  <c r="G16" i="31"/>
  <c r="F16" i="31"/>
  <c r="E16" i="31"/>
  <c r="D16" i="31"/>
  <c r="C16" i="31"/>
  <c r="B16" i="31"/>
  <c r="Q16" i="31" s="1"/>
  <c r="O15" i="31"/>
  <c r="N15" i="31"/>
  <c r="M15" i="31"/>
  <c r="J15" i="31"/>
  <c r="I15" i="31"/>
  <c r="H15" i="31"/>
  <c r="G15" i="31"/>
  <c r="F15" i="31"/>
  <c r="E15" i="31"/>
  <c r="D15" i="31"/>
  <c r="S15" i="31" s="1"/>
  <c r="C15" i="31"/>
  <c r="R15" i="31" s="1"/>
  <c r="B15" i="31"/>
  <c r="R14" i="31"/>
  <c r="O14" i="31"/>
  <c r="N14" i="31"/>
  <c r="M14" i="31"/>
  <c r="J14" i="31"/>
  <c r="I14" i="31"/>
  <c r="H14" i="31"/>
  <c r="G14" i="31"/>
  <c r="F14" i="31"/>
  <c r="E14" i="31"/>
  <c r="D14" i="31"/>
  <c r="C14" i="31"/>
  <c r="B14" i="31"/>
  <c r="Q14" i="31" s="1"/>
  <c r="P13" i="31"/>
  <c r="O13" i="31"/>
  <c r="N13" i="31"/>
  <c r="M13" i="31"/>
  <c r="J13" i="31"/>
  <c r="I13" i="31"/>
  <c r="H13" i="31"/>
  <c r="G13" i="31"/>
  <c r="F13" i="31"/>
  <c r="E13" i="31"/>
  <c r="D13" i="31"/>
  <c r="S13" i="31" s="1"/>
  <c r="C13" i="31"/>
  <c r="R13" i="31" s="1"/>
  <c r="B13" i="31"/>
  <c r="R12" i="31"/>
  <c r="O12" i="31"/>
  <c r="N12" i="31"/>
  <c r="M12" i="31"/>
  <c r="J12" i="31"/>
  <c r="I12" i="31"/>
  <c r="H12" i="31"/>
  <c r="G12" i="31"/>
  <c r="F12" i="31"/>
  <c r="E12" i="31"/>
  <c r="D12" i="31"/>
  <c r="S12" i="31" s="1"/>
  <c r="C12" i="31"/>
  <c r="B12" i="31"/>
  <c r="Q12" i="31" s="1"/>
  <c r="O11" i="31"/>
  <c r="N11" i="31"/>
  <c r="M11" i="31"/>
  <c r="J11" i="31"/>
  <c r="I11" i="31"/>
  <c r="H11" i="31"/>
  <c r="G11" i="31"/>
  <c r="F11" i="31"/>
  <c r="E11" i="31"/>
  <c r="D11" i="31"/>
  <c r="S11" i="31" s="1"/>
  <c r="C11" i="31"/>
  <c r="R11" i="31" s="1"/>
  <c r="B11" i="31"/>
  <c r="Q11" i="31" s="1"/>
  <c r="R10" i="31"/>
  <c r="O10" i="31"/>
  <c r="N10" i="31"/>
  <c r="M10" i="31"/>
  <c r="J10" i="31"/>
  <c r="I10" i="31"/>
  <c r="H10" i="31"/>
  <c r="G10" i="31"/>
  <c r="F10" i="31"/>
  <c r="E10" i="31"/>
  <c r="D10" i="31"/>
  <c r="S10" i="31" s="1"/>
  <c r="C10" i="31"/>
  <c r="B10" i="31"/>
  <c r="Q10" i="31" s="1"/>
  <c r="O9" i="31"/>
  <c r="N9" i="31"/>
  <c r="M9" i="31"/>
  <c r="J9" i="31"/>
  <c r="I9" i="31"/>
  <c r="H9" i="31"/>
  <c r="G9" i="31"/>
  <c r="F9" i="31"/>
  <c r="E9" i="31"/>
  <c r="D9" i="31"/>
  <c r="S9" i="31" s="1"/>
  <c r="C9" i="31"/>
  <c r="R9" i="31" s="1"/>
  <c r="B9" i="31"/>
  <c r="R8" i="31"/>
  <c r="O8" i="31"/>
  <c r="N8" i="31"/>
  <c r="M8" i="31"/>
  <c r="J8" i="31"/>
  <c r="I8" i="31"/>
  <c r="H8" i="31"/>
  <c r="G8" i="31"/>
  <c r="F8" i="31"/>
  <c r="E8" i="31"/>
  <c r="D8" i="31"/>
  <c r="C8" i="31"/>
  <c r="B8" i="31"/>
  <c r="Q8" i="31" s="1"/>
  <c r="O7" i="31"/>
  <c r="N7" i="31"/>
  <c r="M7" i="31"/>
  <c r="J7" i="31"/>
  <c r="I7" i="31"/>
  <c r="H7" i="31"/>
  <c r="G7" i="31"/>
  <c r="F7" i="31"/>
  <c r="E7" i="31"/>
  <c r="D7" i="31"/>
  <c r="S7" i="31" s="1"/>
  <c r="C7" i="31"/>
  <c r="R7" i="31" s="1"/>
  <c r="B7" i="31"/>
  <c r="R6" i="31"/>
  <c r="O6" i="31"/>
  <c r="N6" i="31"/>
  <c r="M6" i="31"/>
  <c r="J6" i="31"/>
  <c r="I6" i="31"/>
  <c r="H6" i="31"/>
  <c r="G6" i="31"/>
  <c r="F6" i="31"/>
  <c r="E6" i="31"/>
  <c r="D6" i="31"/>
  <c r="S6" i="31" s="1"/>
  <c r="C6" i="31"/>
  <c r="B6" i="31"/>
  <c r="Q6" i="31" s="1"/>
  <c r="T5" i="31"/>
  <c r="S5" i="31"/>
  <c r="R5" i="31"/>
  <c r="Q5" i="31"/>
  <c r="O5" i="31"/>
  <c r="N5" i="31"/>
  <c r="M5" i="31"/>
  <c r="J5" i="31"/>
  <c r="I5" i="31"/>
  <c r="H5" i="31"/>
  <c r="G5" i="31"/>
  <c r="F5" i="31"/>
  <c r="E5" i="31"/>
  <c r="D5" i="31"/>
  <c r="C5" i="31"/>
  <c r="B5" i="31"/>
  <c r="T20" i="30"/>
  <c r="S20" i="30"/>
  <c r="R20" i="30"/>
  <c r="Q20" i="30"/>
  <c r="P20" i="30"/>
  <c r="N20" i="30"/>
  <c r="M20" i="30"/>
  <c r="L20" i="30"/>
  <c r="K20" i="30"/>
  <c r="J20" i="30"/>
  <c r="I20" i="30"/>
  <c r="H20" i="30"/>
  <c r="G20" i="30"/>
  <c r="F20" i="30"/>
  <c r="E20" i="30"/>
  <c r="D20" i="30"/>
  <c r="W20" i="30" s="1"/>
  <c r="AA20" i="30" s="1"/>
  <c r="C20" i="30"/>
  <c r="B20" i="30"/>
  <c r="Z20" i="30" s="1"/>
  <c r="AA19" i="30"/>
  <c r="W19" i="30"/>
  <c r="T19" i="30"/>
  <c r="S19" i="30"/>
  <c r="R19" i="30"/>
  <c r="Q19" i="30"/>
  <c r="O19" i="30"/>
  <c r="N19" i="30"/>
  <c r="M19" i="30"/>
  <c r="L19" i="30"/>
  <c r="K19" i="30"/>
  <c r="J19" i="30"/>
  <c r="I19" i="30"/>
  <c r="H19" i="30"/>
  <c r="G19" i="30"/>
  <c r="F19" i="30"/>
  <c r="E19" i="30"/>
  <c r="D19" i="30"/>
  <c r="C19" i="30"/>
  <c r="X19" i="30" s="1"/>
  <c r="AB19" i="30" s="1"/>
  <c r="B19" i="30"/>
  <c r="Z19" i="30" s="1"/>
  <c r="Z18" i="30"/>
  <c r="U18" i="30"/>
  <c r="T18" i="30"/>
  <c r="S18" i="30"/>
  <c r="O18" i="30"/>
  <c r="N18" i="30"/>
  <c r="M18" i="30"/>
  <c r="L18" i="30"/>
  <c r="K18" i="30"/>
  <c r="J18" i="30"/>
  <c r="I18" i="30"/>
  <c r="H18" i="30"/>
  <c r="G18" i="30"/>
  <c r="F18" i="30"/>
  <c r="E18" i="30"/>
  <c r="D18" i="30"/>
  <c r="W18" i="30" s="1"/>
  <c r="AA18" i="30" s="1"/>
  <c r="C18" i="30"/>
  <c r="X18" i="30" s="1"/>
  <c r="AB18" i="30" s="1"/>
  <c r="B18" i="30"/>
  <c r="V18" i="30" s="1"/>
  <c r="Y18" i="30" s="1"/>
  <c r="T17" i="30"/>
  <c r="S17" i="30"/>
  <c r="R17" i="30"/>
  <c r="Q17" i="30"/>
  <c r="N17" i="30"/>
  <c r="M17" i="30"/>
  <c r="L17" i="30"/>
  <c r="K17" i="30"/>
  <c r="J17" i="30"/>
  <c r="I17" i="30"/>
  <c r="H17" i="30"/>
  <c r="G17" i="30"/>
  <c r="F17" i="30"/>
  <c r="E17" i="30"/>
  <c r="D17" i="30"/>
  <c r="C17" i="30"/>
  <c r="B17" i="30"/>
  <c r="Z17" i="30" s="1"/>
  <c r="X16" i="30"/>
  <c r="AB16" i="30" s="1"/>
  <c r="T16" i="30"/>
  <c r="S16" i="30"/>
  <c r="R16" i="30"/>
  <c r="Q16" i="30"/>
  <c r="N16" i="30"/>
  <c r="M16" i="30"/>
  <c r="L16" i="30"/>
  <c r="K16" i="30"/>
  <c r="J16" i="30"/>
  <c r="I16" i="30"/>
  <c r="H16" i="30"/>
  <c r="G16" i="30"/>
  <c r="F16" i="30"/>
  <c r="E16" i="30"/>
  <c r="D16" i="30"/>
  <c r="W16" i="30" s="1"/>
  <c r="AA16" i="30" s="1"/>
  <c r="C16" i="30"/>
  <c r="X17" i="30" s="1"/>
  <c r="AB17" i="30" s="1"/>
  <c r="B16" i="30"/>
  <c r="Z16" i="30" s="1"/>
  <c r="W15" i="30"/>
  <c r="AA15" i="30" s="1"/>
  <c r="T15" i="30"/>
  <c r="S15" i="30"/>
  <c r="R15" i="30"/>
  <c r="Q15" i="30"/>
  <c r="N15" i="30"/>
  <c r="M15" i="30"/>
  <c r="L15" i="30"/>
  <c r="K15" i="30"/>
  <c r="J15" i="30"/>
  <c r="I15" i="30"/>
  <c r="H15" i="30"/>
  <c r="G15" i="30"/>
  <c r="F15" i="30"/>
  <c r="E15" i="30"/>
  <c r="D15" i="30"/>
  <c r="C15" i="30"/>
  <c r="X15" i="30" s="1"/>
  <c r="AB15" i="30" s="1"/>
  <c r="B15" i="30"/>
  <c r="Z15" i="30" s="1"/>
  <c r="Z14" i="30"/>
  <c r="V14" i="30"/>
  <c r="Y14" i="30" s="1"/>
  <c r="T14" i="30"/>
  <c r="S14" i="30"/>
  <c r="R14" i="30"/>
  <c r="Q14" i="30"/>
  <c r="N14" i="30"/>
  <c r="M14" i="30"/>
  <c r="L14" i="30"/>
  <c r="K14" i="30"/>
  <c r="J14" i="30"/>
  <c r="I14" i="30"/>
  <c r="H14" i="30"/>
  <c r="G14" i="30"/>
  <c r="F14" i="30"/>
  <c r="E14" i="30"/>
  <c r="D14" i="30"/>
  <c r="W14" i="30" s="1"/>
  <c r="AA14" i="30" s="1"/>
  <c r="C14" i="30"/>
  <c r="X14" i="30" s="1"/>
  <c r="AB14" i="30" s="1"/>
  <c r="B14" i="30"/>
  <c r="T13" i="30"/>
  <c r="S13" i="30"/>
  <c r="R13" i="30"/>
  <c r="Q13" i="30"/>
  <c r="N13" i="30"/>
  <c r="M13" i="30"/>
  <c r="L13" i="30"/>
  <c r="K13" i="30"/>
  <c r="J13" i="30"/>
  <c r="I13" i="30"/>
  <c r="H13" i="30"/>
  <c r="G13" i="30"/>
  <c r="F13" i="30"/>
  <c r="E13" i="30"/>
  <c r="D13" i="30"/>
  <c r="C13" i="30"/>
  <c r="B13" i="30"/>
  <c r="Z13" i="30" s="1"/>
  <c r="T12" i="30"/>
  <c r="S12" i="30"/>
  <c r="R12" i="30"/>
  <c r="Q12" i="30"/>
  <c r="N12" i="30"/>
  <c r="M12" i="30"/>
  <c r="L12" i="30"/>
  <c r="K12" i="30"/>
  <c r="J12" i="30"/>
  <c r="I12" i="30"/>
  <c r="H12" i="30"/>
  <c r="G12" i="30"/>
  <c r="F12" i="30"/>
  <c r="E12" i="30"/>
  <c r="D12" i="30"/>
  <c r="W12" i="30" s="1"/>
  <c r="AA12" i="30" s="1"/>
  <c r="C12" i="30"/>
  <c r="X13" i="30" s="1"/>
  <c r="AB13" i="30" s="1"/>
  <c r="B12" i="30"/>
  <c r="Z12" i="30" s="1"/>
  <c r="AA11" i="30"/>
  <c r="W11" i="30"/>
  <c r="T11" i="30"/>
  <c r="S11" i="30"/>
  <c r="R11" i="30"/>
  <c r="Q11" i="30"/>
  <c r="N11" i="30"/>
  <c r="M11" i="30"/>
  <c r="L11" i="30"/>
  <c r="K11" i="30"/>
  <c r="J11" i="30"/>
  <c r="I11" i="30"/>
  <c r="H11" i="30"/>
  <c r="G11" i="30"/>
  <c r="F11" i="30"/>
  <c r="E11" i="30"/>
  <c r="D11" i="30"/>
  <c r="C11" i="30"/>
  <c r="X11" i="30" s="1"/>
  <c r="AB11" i="30" s="1"/>
  <c r="B11" i="30"/>
  <c r="Z11" i="30" s="1"/>
  <c r="T10" i="30"/>
  <c r="S10" i="30"/>
  <c r="R10" i="30"/>
  <c r="Q10" i="30"/>
  <c r="N10" i="30"/>
  <c r="M10" i="30"/>
  <c r="L10" i="30"/>
  <c r="K10" i="30"/>
  <c r="J10" i="30"/>
  <c r="I10" i="30"/>
  <c r="H10" i="30"/>
  <c r="G10" i="30"/>
  <c r="F10" i="30"/>
  <c r="E10" i="30"/>
  <c r="D10" i="30"/>
  <c r="W10" i="30" s="1"/>
  <c r="AA10" i="30" s="1"/>
  <c r="C10" i="30"/>
  <c r="X10" i="30" s="1"/>
  <c r="AB10" i="30" s="1"/>
  <c r="B10" i="30"/>
  <c r="Z10" i="30" s="1"/>
  <c r="T9" i="30"/>
  <c r="S9" i="30"/>
  <c r="R9" i="30"/>
  <c r="Q9" i="30"/>
  <c r="N9" i="30"/>
  <c r="M9" i="30"/>
  <c r="L9" i="30"/>
  <c r="K9" i="30"/>
  <c r="J9" i="30"/>
  <c r="I9" i="30"/>
  <c r="H9" i="30"/>
  <c r="G9" i="30"/>
  <c r="F9" i="30"/>
  <c r="E9" i="30"/>
  <c r="D9" i="30"/>
  <c r="C9" i="30"/>
  <c r="B9" i="30"/>
  <c r="Z9" i="30" s="1"/>
  <c r="X8" i="30"/>
  <c r="AB8" i="30" s="1"/>
  <c r="T8" i="30"/>
  <c r="S8" i="30"/>
  <c r="R8" i="30"/>
  <c r="Q8" i="30"/>
  <c r="N8" i="30"/>
  <c r="M8" i="30"/>
  <c r="L8" i="30"/>
  <c r="K8" i="30"/>
  <c r="J8" i="30"/>
  <c r="I8" i="30"/>
  <c r="H8" i="30"/>
  <c r="G8" i="30"/>
  <c r="F8" i="30"/>
  <c r="E8" i="30"/>
  <c r="D8" i="30"/>
  <c r="W8" i="30" s="1"/>
  <c r="AA8" i="30" s="1"/>
  <c r="C8" i="30"/>
  <c r="X9" i="30" s="1"/>
  <c r="AB9" i="30" s="1"/>
  <c r="B8" i="30"/>
  <c r="Z8" i="30" s="1"/>
  <c r="W7" i="30"/>
  <c r="AA7" i="30" s="1"/>
  <c r="T7" i="30"/>
  <c r="S7" i="30"/>
  <c r="R7" i="30"/>
  <c r="Q7" i="30"/>
  <c r="N7" i="30"/>
  <c r="M7" i="30"/>
  <c r="L7" i="30"/>
  <c r="K7" i="30"/>
  <c r="J7" i="30"/>
  <c r="I7" i="30"/>
  <c r="H7" i="30"/>
  <c r="G7" i="30"/>
  <c r="F7" i="30"/>
  <c r="E7" i="30"/>
  <c r="D7" i="30"/>
  <c r="C7" i="30"/>
  <c r="X7" i="30" s="1"/>
  <c r="AB7" i="30" s="1"/>
  <c r="B7" i="30"/>
  <c r="Z7" i="30" s="1"/>
  <c r="U6" i="30"/>
  <c r="T6" i="30"/>
  <c r="R6" i="30"/>
  <c r="Q6" i="30"/>
  <c r="P6" i="30"/>
  <c r="O6" i="30"/>
  <c r="L6" i="30"/>
  <c r="K6" i="30"/>
  <c r="J6" i="30"/>
  <c r="I6" i="30"/>
  <c r="H6" i="30"/>
  <c r="G6" i="30"/>
  <c r="F6" i="30"/>
  <c r="E6" i="30"/>
  <c r="D6" i="30"/>
  <c r="C6" i="30"/>
  <c r="B6" i="30"/>
  <c r="Z6" i="30" s="1"/>
  <c r="G48" i="29"/>
  <c r="F48" i="29"/>
  <c r="E48" i="29"/>
  <c r="D48" i="29"/>
  <c r="I46" i="29"/>
  <c r="H46" i="29"/>
  <c r="P34" i="29"/>
  <c r="K34" i="29"/>
  <c r="L34" i="29" s="1"/>
  <c r="P33" i="29"/>
  <c r="K33" i="29"/>
  <c r="L33" i="29" s="1"/>
  <c r="P32" i="29"/>
  <c r="L32" i="29"/>
  <c r="K32" i="29"/>
  <c r="P31" i="29"/>
  <c r="L31" i="29"/>
  <c r="K31" i="29"/>
  <c r="P30" i="29"/>
  <c r="K30" i="29"/>
  <c r="L30" i="29" s="1"/>
  <c r="P29" i="29"/>
  <c r="K29" i="29"/>
  <c r="L29" i="29" s="1"/>
  <c r="P28" i="29"/>
  <c r="L28" i="29"/>
  <c r="K28" i="29"/>
  <c r="P27" i="29"/>
  <c r="L27" i="29"/>
  <c r="K27" i="29"/>
  <c r="P26" i="29"/>
  <c r="K26" i="29"/>
  <c r="L26" i="29" s="1"/>
  <c r="P25" i="29"/>
  <c r="K25" i="29"/>
  <c r="L25" i="29" s="1"/>
  <c r="P24" i="29"/>
  <c r="L24" i="29"/>
  <c r="K24" i="29"/>
  <c r="P23" i="29"/>
  <c r="L23" i="29"/>
  <c r="K23" i="29"/>
  <c r="P22" i="29"/>
  <c r="K22" i="29"/>
  <c r="L22" i="29" s="1"/>
  <c r="P21" i="29"/>
  <c r="K21" i="29"/>
  <c r="L21" i="29" s="1"/>
  <c r="P20" i="29"/>
  <c r="L20" i="29"/>
  <c r="K20" i="29"/>
  <c r="P19" i="29"/>
  <c r="L19" i="29"/>
  <c r="K19" i="29"/>
  <c r="P18" i="29"/>
  <c r="K18" i="29"/>
  <c r="L18" i="29" s="1"/>
  <c r="P17" i="29"/>
  <c r="K17" i="29"/>
  <c r="L17" i="29" s="1"/>
  <c r="P16" i="29"/>
  <c r="L16" i="29"/>
  <c r="K16" i="29"/>
  <c r="P15" i="29"/>
  <c r="L15" i="29"/>
  <c r="K15" i="29"/>
  <c r="P14" i="29"/>
  <c r="K14" i="29"/>
  <c r="L14" i="29" s="1"/>
  <c r="P13" i="29"/>
  <c r="K13" i="29"/>
  <c r="L13" i="29" s="1"/>
  <c r="P12" i="29"/>
  <c r="P19" i="39" s="1"/>
  <c r="L12" i="29"/>
  <c r="L19" i="39" s="1"/>
  <c r="K12" i="29"/>
  <c r="K19" i="39" s="1"/>
  <c r="P11" i="29"/>
  <c r="P19" i="38" s="1"/>
  <c r="L11" i="29"/>
  <c r="L19" i="38" s="1"/>
  <c r="K11" i="29"/>
  <c r="K19" i="38" s="1"/>
  <c r="P10" i="29"/>
  <c r="Q19" i="37" s="1"/>
  <c r="K10" i="29"/>
  <c r="P9" i="29"/>
  <c r="K9" i="29"/>
  <c r="K19" i="36" s="1"/>
  <c r="P8" i="29"/>
  <c r="P19" i="35" s="1"/>
  <c r="L8" i="29"/>
  <c r="L19" i="35" s="1"/>
  <c r="K8" i="29"/>
  <c r="K19" i="35" s="1"/>
  <c r="P7" i="29"/>
  <c r="P19" i="34" s="1"/>
  <c r="L7" i="29"/>
  <c r="L19" i="34" s="1"/>
  <c r="K7" i="29"/>
  <c r="K19" i="34" s="1"/>
  <c r="P6" i="29"/>
  <c r="P19" i="33" s="1"/>
  <c r="K6" i="29"/>
  <c r="P5" i="29"/>
  <c r="P19" i="32" s="1"/>
  <c r="K5" i="29"/>
  <c r="K19" i="32" s="1"/>
  <c r="P4" i="29"/>
  <c r="U20" i="30" s="1"/>
  <c r="L4" i="29"/>
  <c r="K4" i="29"/>
  <c r="K19" i="31" s="1"/>
  <c r="P34" i="27"/>
  <c r="L34" i="27"/>
  <c r="K34" i="27"/>
  <c r="P33" i="27"/>
  <c r="K33" i="27"/>
  <c r="L33" i="27" s="1"/>
  <c r="P32" i="27"/>
  <c r="K32" i="27"/>
  <c r="L32" i="27" s="1"/>
  <c r="P31" i="27"/>
  <c r="L31" i="27"/>
  <c r="K31" i="27"/>
  <c r="P30" i="27"/>
  <c r="L30" i="27"/>
  <c r="K30" i="27"/>
  <c r="P29" i="27"/>
  <c r="K29" i="27"/>
  <c r="L29" i="27" s="1"/>
  <c r="P28" i="27"/>
  <c r="K28" i="27"/>
  <c r="L28" i="27" s="1"/>
  <c r="P27" i="27"/>
  <c r="L27" i="27"/>
  <c r="K27" i="27"/>
  <c r="P26" i="27"/>
  <c r="L26" i="27"/>
  <c r="K26" i="27"/>
  <c r="P25" i="27"/>
  <c r="K25" i="27"/>
  <c r="L25" i="27" s="1"/>
  <c r="P24" i="27"/>
  <c r="K24" i="27"/>
  <c r="L24" i="27" s="1"/>
  <c r="P23" i="27"/>
  <c r="L23" i="27"/>
  <c r="K23" i="27"/>
  <c r="P22" i="27"/>
  <c r="L22" i="27"/>
  <c r="K22" i="27"/>
  <c r="P21" i="27"/>
  <c r="K21" i="27"/>
  <c r="L21" i="27" s="1"/>
  <c r="P20" i="27"/>
  <c r="K20" i="27"/>
  <c r="L20" i="27" s="1"/>
  <c r="P19" i="27"/>
  <c r="L19" i="27"/>
  <c r="K19" i="27"/>
  <c r="P18" i="27"/>
  <c r="L18" i="27"/>
  <c r="K18" i="27"/>
  <c r="P17" i="27"/>
  <c r="K17" i="27"/>
  <c r="L17" i="27" s="1"/>
  <c r="P16" i="27"/>
  <c r="K16" i="27"/>
  <c r="L16" i="27" s="1"/>
  <c r="P15" i="27"/>
  <c r="L15" i="27"/>
  <c r="K15" i="27"/>
  <c r="P14" i="27"/>
  <c r="L14" i="27"/>
  <c r="K14" i="27"/>
  <c r="P13" i="27"/>
  <c r="K13" i="27"/>
  <c r="L13" i="27" s="1"/>
  <c r="P12" i="27"/>
  <c r="P18" i="39" s="1"/>
  <c r="K12" i="27"/>
  <c r="K18" i="39" s="1"/>
  <c r="P11" i="27"/>
  <c r="P18" i="38" s="1"/>
  <c r="L11" i="27"/>
  <c r="L18" i="38" s="1"/>
  <c r="K11" i="27"/>
  <c r="K18" i="38" s="1"/>
  <c r="P10" i="27"/>
  <c r="Q18" i="37" s="1"/>
  <c r="L10" i="27"/>
  <c r="M18" i="37" s="1"/>
  <c r="K10" i="27"/>
  <c r="L18" i="37" s="1"/>
  <c r="P9" i="27"/>
  <c r="P18" i="36" s="1"/>
  <c r="K9" i="27"/>
  <c r="P8" i="27"/>
  <c r="K8" i="27"/>
  <c r="K18" i="35" s="1"/>
  <c r="P7" i="27"/>
  <c r="P18" i="34" s="1"/>
  <c r="L7" i="27"/>
  <c r="L18" i="34" s="1"/>
  <c r="K7" i="27"/>
  <c r="P6" i="27"/>
  <c r="L6" i="27"/>
  <c r="L18" i="33" s="1"/>
  <c r="K6" i="27"/>
  <c r="K18" i="33" s="1"/>
  <c r="P5" i="27"/>
  <c r="P18" i="32" s="1"/>
  <c r="K5" i="27"/>
  <c r="L5" i="27" s="1"/>
  <c r="L18" i="32" s="1"/>
  <c r="P4" i="27"/>
  <c r="P18" i="31" s="1"/>
  <c r="K4" i="27"/>
  <c r="L4" i="27" s="1"/>
  <c r="P34" i="25"/>
  <c r="L34" i="25"/>
  <c r="K34" i="25"/>
  <c r="P33" i="25"/>
  <c r="L33" i="25"/>
  <c r="K33" i="25"/>
  <c r="P32" i="25"/>
  <c r="K32" i="25"/>
  <c r="L32" i="25" s="1"/>
  <c r="P31" i="25"/>
  <c r="K31" i="25"/>
  <c r="L31" i="25" s="1"/>
  <c r="P30" i="25"/>
  <c r="L30" i="25"/>
  <c r="K30" i="25"/>
  <c r="P29" i="25"/>
  <c r="L29" i="25"/>
  <c r="K29" i="25"/>
  <c r="P28" i="25"/>
  <c r="K28" i="25"/>
  <c r="L28" i="25" s="1"/>
  <c r="P27" i="25"/>
  <c r="K27" i="25"/>
  <c r="L27" i="25" s="1"/>
  <c r="P26" i="25"/>
  <c r="L26" i="25"/>
  <c r="K26" i="25"/>
  <c r="P25" i="25"/>
  <c r="L25" i="25"/>
  <c r="K25" i="25"/>
  <c r="P24" i="25"/>
  <c r="K24" i="25"/>
  <c r="L24" i="25" s="1"/>
  <c r="P23" i="25"/>
  <c r="K23" i="25"/>
  <c r="L23" i="25" s="1"/>
  <c r="P22" i="25"/>
  <c r="L22" i="25"/>
  <c r="K22" i="25"/>
  <c r="P21" i="25"/>
  <c r="K21" i="25"/>
  <c r="L21" i="25" s="1"/>
  <c r="P20" i="25"/>
  <c r="K20" i="25"/>
  <c r="L20" i="25" s="1"/>
  <c r="P19" i="25"/>
  <c r="K19" i="25"/>
  <c r="L19" i="25" s="1"/>
  <c r="P18" i="25"/>
  <c r="L18" i="25"/>
  <c r="K18" i="25"/>
  <c r="P17" i="25"/>
  <c r="L17" i="25"/>
  <c r="K17" i="25"/>
  <c r="P16" i="25"/>
  <c r="K16" i="25"/>
  <c r="L16" i="25" s="1"/>
  <c r="P15" i="25"/>
  <c r="K15" i="25"/>
  <c r="L15" i="25" s="1"/>
  <c r="P14" i="25"/>
  <c r="L14" i="25"/>
  <c r="K14" i="25"/>
  <c r="P13" i="25"/>
  <c r="K13" i="25"/>
  <c r="L13" i="25" s="1"/>
  <c r="P12" i="25"/>
  <c r="P17" i="39" s="1"/>
  <c r="K12" i="25"/>
  <c r="L12" i="25" s="1"/>
  <c r="L17" i="39" s="1"/>
  <c r="P11" i="25"/>
  <c r="P17" i="38" s="1"/>
  <c r="K11" i="25"/>
  <c r="K17" i="38" s="1"/>
  <c r="P10" i="25"/>
  <c r="Q17" i="37" s="1"/>
  <c r="L10" i="25"/>
  <c r="M17" i="37" s="1"/>
  <c r="K10" i="25"/>
  <c r="L17" i="37" s="1"/>
  <c r="P9" i="25"/>
  <c r="P17" i="36" s="1"/>
  <c r="L9" i="25"/>
  <c r="L17" i="36" s="1"/>
  <c r="K9" i="25"/>
  <c r="K17" i="36" s="1"/>
  <c r="P8" i="25"/>
  <c r="P17" i="35" s="1"/>
  <c r="K8" i="25"/>
  <c r="P7" i="25"/>
  <c r="P17" i="34" s="1"/>
  <c r="K7" i="25"/>
  <c r="L7" i="25" s="1"/>
  <c r="L17" i="34" s="1"/>
  <c r="P6" i="25"/>
  <c r="P17" i="33" s="1"/>
  <c r="L6" i="25"/>
  <c r="L17" i="33" s="1"/>
  <c r="K6" i="25"/>
  <c r="K17" i="33" s="1"/>
  <c r="P5" i="25"/>
  <c r="P17" i="32" s="1"/>
  <c r="K5" i="25"/>
  <c r="K17" i="32" s="1"/>
  <c r="P4" i="25"/>
  <c r="K4" i="25"/>
  <c r="P34" i="23"/>
  <c r="K34" i="23"/>
  <c r="L34" i="23" s="1"/>
  <c r="P33" i="23"/>
  <c r="L33" i="23"/>
  <c r="K33" i="23"/>
  <c r="P32" i="23"/>
  <c r="L32" i="23"/>
  <c r="K32" i="23"/>
  <c r="P31" i="23"/>
  <c r="K31" i="23"/>
  <c r="L31" i="23" s="1"/>
  <c r="P30" i="23"/>
  <c r="K30" i="23"/>
  <c r="L30" i="23" s="1"/>
  <c r="P29" i="23"/>
  <c r="L29" i="23"/>
  <c r="K29" i="23"/>
  <c r="P28" i="23"/>
  <c r="K28" i="23"/>
  <c r="L28" i="23" s="1"/>
  <c r="P27" i="23"/>
  <c r="K27" i="23"/>
  <c r="L27" i="23" s="1"/>
  <c r="P26" i="23"/>
  <c r="K26" i="23"/>
  <c r="L26" i="23" s="1"/>
  <c r="P25" i="23"/>
  <c r="L25" i="23"/>
  <c r="K25" i="23"/>
  <c r="P24" i="23"/>
  <c r="L24" i="23"/>
  <c r="K24" i="23"/>
  <c r="P23" i="23"/>
  <c r="K23" i="23"/>
  <c r="L23" i="23" s="1"/>
  <c r="P22" i="23"/>
  <c r="K22" i="23"/>
  <c r="L22" i="23" s="1"/>
  <c r="P21" i="23"/>
  <c r="L21" i="23"/>
  <c r="K21" i="23"/>
  <c r="P20" i="23"/>
  <c r="K20" i="23"/>
  <c r="L20" i="23" s="1"/>
  <c r="P19" i="23"/>
  <c r="K19" i="23"/>
  <c r="L19" i="23" s="1"/>
  <c r="P18" i="23"/>
  <c r="K18" i="23"/>
  <c r="L18" i="23" s="1"/>
  <c r="P17" i="23"/>
  <c r="K17" i="23"/>
  <c r="L17" i="23" s="1"/>
  <c r="P16" i="23"/>
  <c r="L16" i="23"/>
  <c r="K16" i="23"/>
  <c r="P15" i="23"/>
  <c r="L15" i="23"/>
  <c r="K15" i="23"/>
  <c r="P14" i="23"/>
  <c r="K14" i="23"/>
  <c r="L14" i="23" s="1"/>
  <c r="P13" i="23"/>
  <c r="K13" i="23"/>
  <c r="L13" i="23" s="1"/>
  <c r="P12" i="23"/>
  <c r="P16" i="39" s="1"/>
  <c r="L12" i="23"/>
  <c r="L16" i="39" s="1"/>
  <c r="K12" i="23"/>
  <c r="K16" i="39" s="1"/>
  <c r="P11" i="23"/>
  <c r="P16" i="38" s="1"/>
  <c r="L11" i="23"/>
  <c r="L16" i="38" s="1"/>
  <c r="K11" i="23"/>
  <c r="P10" i="23"/>
  <c r="Q16" i="37" s="1"/>
  <c r="K10" i="23"/>
  <c r="L16" i="37" s="1"/>
  <c r="P9" i="23"/>
  <c r="P16" i="36" s="1"/>
  <c r="K9" i="23"/>
  <c r="K16" i="36" s="1"/>
  <c r="P8" i="23"/>
  <c r="P16" i="35" s="1"/>
  <c r="L8" i="23"/>
  <c r="L16" i="35" s="1"/>
  <c r="K8" i="23"/>
  <c r="K16" i="35" s="1"/>
  <c r="P7" i="23"/>
  <c r="P16" i="34" s="1"/>
  <c r="L7" i="23"/>
  <c r="L16" i="34" s="1"/>
  <c r="K7" i="23"/>
  <c r="K16" i="34" s="1"/>
  <c r="P6" i="23"/>
  <c r="K6" i="23"/>
  <c r="K16" i="33" s="1"/>
  <c r="P5" i="23"/>
  <c r="P16" i="32" s="1"/>
  <c r="K5" i="23"/>
  <c r="K16" i="32" s="1"/>
  <c r="P4" i="23"/>
  <c r="P16" i="31" s="1"/>
  <c r="L4" i="23"/>
  <c r="K4" i="23"/>
  <c r="P34" i="21"/>
  <c r="L34" i="21"/>
  <c r="K34" i="21"/>
  <c r="P33" i="21"/>
  <c r="K33" i="21"/>
  <c r="L33" i="21" s="1"/>
  <c r="P32" i="21"/>
  <c r="K32" i="21"/>
  <c r="L32" i="21" s="1"/>
  <c r="P31" i="21"/>
  <c r="L31" i="21"/>
  <c r="K31" i="21"/>
  <c r="P30" i="21"/>
  <c r="L30" i="21"/>
  <c r="K30" i="21"/>
  <c r="P29" i="21"/>
  <c r="K29" i="21"/>
  <c r="L29" i="21" s="1"/>
  <c r="P28" i="21"/>
  <c r="K28" i="21"/>
  <c r="L28" i="21" s="1"/>
  <c r="P27" i="21"/>
  <c r="L27" i="21"/>
  <c r="K27" i="21"/>
  <c r="P26" i="21"/>
  <c r="L26" i="21"/>
  <c r="K26" i="21"/>
  <c r="P25" i="21"/>
  <c r="K25" i="21"/>
  <c r="L25" i="21" s="1"/>
  <c r="P24" i="21"/>
  <c r="K24" i="21"/>
  <c r="L24" i="21" s="1"/>
  <c r="P23" i="21"/>
  <c r="L23" i="21"/>
  <c r="K23" i="21"/>
  <c r="P22" i="21"/>
  <c r="L22" i="21"/>
  <c r="K22" i="21"/>
  <c r="P21" i="21"/>
  <c r="K21" i="21"/>
  <c r="L21" i="21" s="1"/>
  <c r="P20" i="21"/>
  <c r="K20" i="21"/>
  <c r="L20" i="21" s="1"/>
  <c r="P19" i="21"/>
  <c r="L19" i="21"/>
  <c r="K19" i="21"/>
  <c r="P18" i="21"/>
  <c r="L18" i="21"/>
  <c r="K18" i="21"/>
  <c r="P17" i="21"/>
  <c r="K17" i="21"/>
  <c r="L17" i="21" s="1"/>
  <c r="P16" i="21"/>
  <c r="K16" i="21"/>
  <c r="L16" i="21" s="1"/>
  <c r="P15" i="21"/>
  <c r="L15" i="21"/>
  <c r="K15" i="21"/>
  <c r="P14" i="21"/>
  <c r="L14" i="21"/>
  <c r="K14" i="21"/>
  <c r="P13" i="21"/>
  <c r="K13" i="21"/>
  <c r="L13" i="21" s="1"/>
  <c r="P12" i="21"/>
  <c r="P15" i="39" s="1"/>
  <c r="K12" i="21"/>
  <c r="K15" i="39" s="1"/>
  <c r="P11" i="21"/>
  <c r="P15" i="38" s="1"/>
  <c r="L11" i="21"/>
  <c r="L15" i="38" s="1"/>
  <c r="K11" i="21"/>
  <c r="K15" i="38" s="1"/>
  <c r="P10" i="21"/>
  <c r="Q15" i="37" s="1"/>
  <c r="L10" i="21"/>
  <c r="M15" i="37" s="1"/>
  <c r="K10" i="21"/>
  <c r="L15" i="37" s="1"/>
  <c r="P9" i="21"/>
  <c r="P15" i="36" s="1"/>
  <c r="K9" i="21"/>
  <c r="K15" i="36" s="1"/>
  <c r="P8" i="21"/>
  <c r="P15" i="35" s="1"/>
  <c r="K8" i="21"/>
  <c r="K15" i="35" s="1"/>
  <c r="P7" i="21"/>
  <c r="P15" i="34" s="1"/>
  <c r="L7" i="21"/>
  <c r="L15" i="34" s="1"/>
  <c r="K7" i="21"/>
  <c r="K15" i="34" s="1"/>
  <c r="P6" i="21"/>
  <c r="P15" i="33" s="1"/>
  <c r="L6" i="21"/>
  <c r="L15" i="33" s="1"/>
  <c r="K6" i="21"/>
  <c r="K15" i="33" s="1"/>
  <c r="P5" i="21"/>
  <c r="P15" i="32" s="1"/>
  <c r="K5" i="21"/>
  <c r="K15" i="32" s="1"/>
  <c r="P4" i="21"/>
  <c r="U16" i="30" s="1"/>
  <c r="K4" i="21"/>
  <c r="P34" i="19"/>
  <c r="L34" i="19"/>
  <c r="K34" i="19"/>
  <c r="P33" i="19"/>
  <c r="L33" i="19"/>
  <c r="K33" i="19"/>
  <c r="P32" i="19"/>
  <c r="K32" i="19"/>
  <c r="L32" i="19" s="1"/>
  <c r="P31" i="19"/>
  <c r="K31" i="19"/>
  <c r="L31" i="19" s="1"/>
  <c r="P30" i="19"/>
  <c r="L30" i="19"/>
  <c r="K30" i="19"/>
  <c r="P29" i="19"/>
  <c r="L29" i="19"/>
  <c r="K29" i="19"/>
  <c r="P28" i="19"/>
  <c r="K28" i="19"/>
  <c r="L28" i="19" s="1"/>
  <c r="P27" i="19"/>
  <c r="K27" i="19"/>
  <c r="L27" i="19" s="1"/>
  <c r="P26" i="19"/>
  <c r="L26" i="19"/>
  <c r="K26" i="19"/>
  <c r="P25" i="19"/>
  <c r="L25" i="19"/>
  <c r="K25" i="19"/>
  <c r="P24" i="19"/>
  <c r="K24" i="19"/>
  <c r="L24" i="19" s="1"/>
  <c r="P23" i="19"/>
  <c r="K23" i="19"/>
  <c r="L23" i="19" s="1"/>
  <c r="P22" i="19"/>
  <c r="L22" i="19"/>
  <c r="K22" i="19"/>
  <c r="P21" i="19"/>
  <c r="L21" i="19"/>
  <c r="K21" i="19"/>
  <c r="P20" i="19"/>
  <c r="K20" i="19"/>
  <c r="L20" i="19" s="1"/>
  <c r="P19" i="19"/>
  <c r="K19" i="19"/>
  <c r="L19" i="19" s="1"/>
  <c r="P18" i="19"/>
  <c r="L18" i="19"/>
  <c r="K18" i="19"/>
  <c r="P17" i="19"/>
  <c r="L17" i="19"/>
  <c r="K17" i="19"/>
  <c r="P16" i="19"/>
  <c r="K16" i="19"/>
  <c r="L16" i="19" s="1"/>
  <c r="P15" i="19"/>
  <c r="K15" i="19"/>
  <c r="L15" i="19" s="1"/>
  <c r="P14" i="19"/>
  <c r="L14" i="19"/>
  <c r="K14" i="19"/>
  <c r="P13" i="19"/>
  <c r="L13" i="19"/>
  <c r="K13" i="19"/>
  <c r="P12" i="19"/>
  <c r="P14" i="39" s="1"/>
  <c r="K12" i="19"/>
  <c r="K14" i="39" s="1"/>
  <c r="P11" i="19"/>
  <c r="P14" i="38" s="1"/>
  <c r="K11" i="19"/>
  <c r="K14" i="38" s="1"/>
  <c r="P10" i="19"/>
  <c r="Q14" i="37" s="1"/>
  <c r="L10" i="19"/>
  <c r="M14" i="37" s="1"/>
  <c r="K10" i="19"/>
  <c r="L14" i="37" s="1"/>
  <c r="P9" i="19"/>
  <c r="P14" i="36" s="1"/>
  <c r="L9" i="19"/>
  <c r="L14" i="36" s="1"/>
  <c r="K9" i="19"/>
  <c r="K14" i="36" s="1"/>
  <c r="P8" i="19"/>
  <c r="P14" i="35" s="1"/>
  <c r="K8" i="19"/>
  <c r="K14" i="35" s="1"/>
  <c r="P7" i="19"/>
  <c r="P14" i="34" s="1"/>
  <c r="K7" i="19"/>
  <c r="K14" i="34" s="1"/>
  <c r="P6" i="19"/>
  <c r="P14" i="33" s="1"/>
  <c r="L6" i="19"/>
  <c r="L14" i="33" s="1"/>
  <c r="K6" i="19"/>
  <c r="K14" i="33" s="1"/>
  <c r="P5" i="19"/>
  <c r="P14" i="32" s="1"/>
  <c r="L5" i="19"/>
  <c r="L14" i="32" s="1"/>
  <c r="K5" i="19"/>
  <c r="K14" i="32" s="1"/>
  <c r="P4" i="19"/>
  <c r="K4" i="19"/>
  <c r="K14" i="31" s="1"/>
  <c r="Q34" i="17"/>
  <c r="L34" i="17"/>
  <c r="M34" i="17" s="1"/>
  <c r="Q33" i="17"/>
  <c r="M33" i="17"/>
  <c r="L33" i="17"/>
  <c r="Q32" i="17"/>
  <c r="M32" i="17"/>
  <c r="L32" i="17"/>
  <c r="Q31" i="17"/>
  <c r="L31" i="17"/>
  <c r="M31" i="17" s="1"/>
  <c r="Q30" i="17"/>
  <c r="L30" i="17"/>
  <c r="M30" i="17" s="1"/>
  <c r="Q29" i="17"/>
  <c r="M29" i="17"/>
  <c r="L29" i="17"/>
  <c r="Q28" i="17"/>
  <c r="M28" i="17"/>
  <c r="L28" i="17"/>
  <c r="Q27" i="17"/>
  <c r="L27" i="17"/>
  <c r="M27" i="17" s="1"/>
  <c r="Q26" i="17"/>
  <c r="L26" i="17"/>
  <c r="M26" i="17" s="1"/>
  <c r="Q25" i="17"/>
  <c r="M25" i="17"/>
  <c r="L25" i="17"/>
  <c r="Q24" i="17"/>
  <c r="M24" i="17"/>
  <c r="L24" i="17"/>
  <c r="Q23" i="17"/>
  <c r="L23" i="17"/>
  <c r="M23" i="17" s="1"/>
  <c r="Q22" i="17"/>
  <c r="L22" i="17"/>
  <c r="M22" i="17" s="1"/>
  <c r="Q21" i="17"/>
  <c r="M21" i="17"/>
  <c r="L21" i="17"/>
  <c r="Q20" i="17"/>
  <c r="M20" i="17"/>
  <c r="L20" i="17"/>
  <c r="Q19" i="17"/>
  <c r="L19" i="17"/>
  <c r="M19" i="17" s="1"/>
  <c r="Q18" i="17"/>
  <c r="L18" i="17"/>
  <c r="M18" i="17" s="1"/>
  <c r="Q17" i="17"/>
  <c r="M17" i="17"/>
  <c r="L17" i="17"/>
  <c r="Q16" i="17"/>
  <c r="M16" i="17"/>
  <c r="L16" i="17"/>
  <c r="Q15" i="17"/>
  <c r="L15" i="17"/>
  <c r="M15" i="17" s="1"/>
  <c r="Q14" i="17"/>
  <c r="L14" i="17"/>
  <c r="M14" i="17" s="1"/>
  <c r="Q13" i="17"/>
  <c r="M13" i="17"/>
  <c r="L13" i="17"/>
  <c r="Q12" i="17"/>
  <c r="P13" i="39" s="1"/>
  <c r="M12" i="17"/>
  <c r="L13" i="39" s="1"/>
  <c r="L12" i="17"/>
  <c r="K13" i="39" s="1"/>
  <c r="Q11" i="17"/>
  <c r="P13" i="38" s="1"/>
  <c r="L11" i="17"/>
  <c r="K13" i="38" s="1"/>
  <c r="Q10" i="17"/>
  <c r="Q13" i="37" s="1"/>
  <c r="L10" i="17"/>
  <c r="L13" i="37" s="1"/>
  <c r="Q9" i="17"/>
  <c r="P13" i="36" s="1"/>
  <c r="M9" i="17"/>
  <c r="L13" i="36" s="1"/>
  <c r="L9" i="17"/>
  <c r="K13" i="36" s="1"/>
  <c r="Q8" i="17"/>
  <c r="P13" i="35" s="1"/>
  <c r="M8" i="17"/>
  <c r="L13" i="35" s="1"/>
  <c r="L8" i="17"/>
  <c r="K13" i="35" s="1"/>
  <c r="Q7" i="17"/>
  <c r="P13" i="34" s="1"/>
  <c r="L7" i="17"/>
  <c r="K13" i="34" s="1"/>
  <c r="Q6" i="17"/>
  <c r="P13" i="33" s="1"/>
  <c r="L6" i="17"/>
  <c r="K13" i="33" s="1"/>
  <c r="Q5" i="17"/>
  <c r="P13" i="32" s="1"/>
  <c r="M5" i="17"/>
  <c r="L13" i="32" s="1"/>
  <c r="L5" i="17"/>
  <c r="K13" i="32" s="1"/>
  <c r="Q4" i="17"/>
  <c r="U14" i="30" s="1"/>
  <c r="M4" i="17"/>
  <c r="P14" i="30" s="1"/>
  <c r="L4" i="17"/>
  <c r="P34" i="15"/>
  <c r="K34" i="15"/>
  <c r="L34" i="15" s="1"/>
  <c r="P33" i="15"/>
  <c r="K33" i="15"/>
  <c r="L33" i="15" s="1"/>
  <c r="P32" i="15"/>
  <c r="L32" i="15"/>
  <c r="K32" i="15"/>
  <c r="P31" i="15"/>
  <c r="L31" i="15"/>
  <c r="K31" i="15"/>
  <c r="P30" i="15"/>
  <c r="K30" i="15"/>
  <c r="L30" i="15" s="1"/>
  <c r="P29" i="15"/>
  <c r="K29" i="15"/>
  <c r="L29" i="15" s="1"/>
  <c r="P28" i="15"/>
  <c r="L28" i="15"/>
  <c r="K28" i="15"/>
  <c r="P27" i="15"/>
  <c r="L27" i="15"/>
  <c r="K27" i="15"/>
  <c r="P26" i="15"/>
  <c r="K26" i="15"/>
  <c r="L26" i="15" s="1"/>
  <c r="P25" i="15"/>
  <c r="K25" i="15"/>
  <c r="L25" i="15" s="1"/>
  <c r="P24" i="15"/>
  <c r="L24" i="15"/>
  <c r="K24" i="15"/>
  <c r="P23" i="15"/>
  <c r="L23" i="15"/>
  <c r="K23" i="15"/>
  <c r="P22" i="15"/>
  <c r="K22" i="15"/>
  <c r="L22" i="15" s="1"/>
  <c r="P21" i="15"/>
  <c r="K21" i="15"/>
  <c r="L21" i="15" s="1"/>
  <c r="P20" i="15"/>
  <c r="L20" i="15"/>
  <c r="K20" i="15"/>
  <c r="P19" i="15"/>
  <c r="L19" i="15"/>
  <c r="K19" i="15"/>
  <c r="P18" i="15"/>
  <c r="K18" i="15"/>
  <c r="L18" i="15" s="1"/>
  <c r="P17" i="15"/>
  <c r="K17" i="15"/>
  <c r="L17" i="15" s="1"/>
  <c r="P16" i="15"/>
  <c r="L16" i="15"/>
  <c r="K16" i="15"/>
  <c r="P15" i="15"/>
  <c r="L15" i="15"/>
  <c r="K15" i="15"/>
  <c r="P14" i="15"/>
  <c r="K14" i="15"/>
  <c r="L14" i="15" s="1"/>
  <c r="P13" i="15"/>
  <c r="K13" i="15"/>
  <c r="L13" i="15" s="1"/>
  <c r="P12" i="15"/>
  <c r="P12" i="39" s="1"/>
  <c r="L12" i="15"/>
  <c r="L12" i="39" s="1"/>
  <c r="K12" i="15"/>
  <c r="K12" i="39" s="1"/>
  <c r="P11" i="15"/>
  <c r="P12" i="38" s="1"/>
  <c r="L11" i="15"/>
  <c r="L12" i="38" s="1"/>
  <c r="K11" i="15"/>
  <c r="K12" i="38" s="1"/>
  <c r="P10" i="15"/>
  <c r="Q12" i="37" s="1"/>
  <c r="K10" i="15"/>
  <c r="L12" i="37" s="1"/>
  <c r="P9" i="15"/>
  <c r="P12" i="36" s="1"/>
  <c r="K9" i="15"/>
  <c r="K12" i="36" s="1"/>
  <c r="P8" i="15"/>
  <c r="P12" i="35" s="1"/>
  <c r="L8" i="15"/>
  <c r="L12" i="35" s="1"/>
  <c r="K8" i="15"/>
  <c r="K12" i="35" s="1"/>
  <c r="P7" i="15"/>
  <c r="P12" i="34" s="1"/>
  <c r="L7" i="15"/>
  <c r="L12" i="34" s="1"/>
  <c r="K7" i="15"/>
  <c r="K12" i="34" s="1"/>
  <c r="P6" i="15"/>
  <c r="P12" i="33" s="1"/>
  <c r="K6" i="15"/>
  <c r="K12" i="33" s="1"/>
  <c r="P5" i="15"/>
  <c r="P12" i="32" s="1"/>
  <c r="K5" i="15"/>
  <c r="L5" i="15" s="1"/>
  <c r="L12" i="32" s="1"/>
  <c r="P4" i="15"/>
  <c r="P12" i="31" s="1"/>
  <c r="L4" i="15"/>
  <c r="K4" i="15"/>
  <c r="P34" i="13"/>
  <c r="L34" i="13"/>
  <c r="K34" i="13"/>
  <c r="P33" i="13"/>
  <c r="K33" i="13"/>
  <c r="L33" i="13" s="1"/>
  <c r="P32" i="13"/>
  <c r="K32" i="13"/>
  <c r="L32" i="13" s="1"/>
  <c r="P31" i="13"/>
  <c r="L31" i="13"/>
  <c r="K31" i="13"/>
  <c r="P30" i="13"/>
  <c r="L30" i="13"/>
  <c r="K30" i="13"/>
  <c r="P29" i="13"/>
  <c r="K29" i="13"/>
  <c r="L29" i="13" s="1"/>
  <c r="P28" i="13"/>
  <c r="K28" i="13"/>
  <c r="L28" i="13" s="1"/>
  <c r="P27" i="13"/>
  <c r="L27" i="13"/>
  <c r="K27" i="13"/>
  <c r="P26" i="13"/>
  <c r="L26" i="13"/>
  <c r="K26" i="13"/>
  <c r="P25" i="13"/>
  <c r="K25" i="13"/>
  <c r="L25" i="13" s="1"/>
  <c r="P24" i="13"/>
  <c r="K24" i="13"/>
  <c r="L24" i="13" s="1"/>
  <c r="P23" i="13"/>
  <c r="L23" i="13"/>
  <c r="K23" i="13"/>
  <c r="P22" i="13"/>
  <c r="L22" i="13"/>
  <c r="K22" i="13"/>
  <c r="P21" i="13"/>
  <c r="K21" i="13"/>
  <c r="L21" i="13" s="1"/>
  <c r="P20" i="13"/>
  <c r="K20" i="13"/>
  <c r="L20" i="13" s="1"/>
  <c r="P19" i="13"/>
  <c r="L19" i="13"/>
  <c r="K19" i="13"/>
  <c r="P18" i="13"/>
  <c r="L18" i="13"/>
  <c r="K18" i="13"/>
  <c r="P17" i="13"/>
  <c r="K17" i="13"/>
  <c r="L17" i="13" s="1"/>
  <c r="P16" i="13"/>
  <c r="K16" i="13"/>
  <c r="L16" i="13" s="1"/>
  <c r="P15" i="13"/>
  <c r="L15" i="13"/>
  <c r="K15" i="13"/>
  <c r="P14" i="13"/>
  <c r="L14" i="13"/>
  <c r="K14" i="13"/>
  <c r="P13" i="13"/>
  <c r="K13" i="13"/>
  <c r="L13" i="13" s="1"/>
  <c r="P12" i="13"/>
  <c r="P11" i="39" s="1"/>
  <c r="K12" i="13"/>
  <c r="K11" i="39" s="1"/>
  <c r="P11" i="13"/>
  <c r="P11" i="38" s="1"/>
  <c r="L11" i="13"/>
  <c r="L11" i="38" s="1"/>
  <c r="K11" i="13"/>
  <c r="K11" i="38" s="1"/>
  <c r="P10" i="13"/>
  <c r="Q11" i="37" s="1"/>
  <c r="L10" i="13"/>
  <c r="M11" i="37" s="1"/>
  <c r="K10" i="13"/>
  <c r="L11" i="37" s="1"/>
  <c r="P9" i="13"/>
  <c r="P11" i="36" s="1"/>
  <c r="K9" i="13"/>
  <c r="K11" i="36" s="1"/>
  <c r="P8" i="13"/>
  <c r="P11" i="35" s="1"/>
  <c r="K8" i="13"/>
  <c r="K11" i="35" s="1"/>
  <c r="P7" i="13"/>
  <c r="P11" i="34" s="1"/>
  <c r="L7" i="13"/>
  <c r="L11" i="34" s="1"/>
  <c r="K7" i="13"/>
  <c r="K11" i="34" s="1"/>
  <c r="P6" i="13"/>
  <c r="P11" i="33" s="1"/>
  <c r="L6" i="13"/>
  <c r="L11" i="33" s="1"/>
  <c r="K6" i="13"/>
  <c r="K11" i="33" s="1"/>
  <c r="P5" i="13"/>
  <c r="P11" i="32" s="1"/>
  <c r="K5" i="13"/>
  <c r="K11" i="32" s="1"/>
  <c r="P4" i="13"/>
  <c r="U12" i="30" s="1"/>
  <c r="K4" i="13"/>
  <c r="P34" i="11"/>
  <c r="L34" i="11"/>
  <c r="K34" i="11"/>
  <c r="P33" i="11"/>
  <c r="L33" i="11"/>
  <c r="K33" i="11"/>
  <c r="P32" i="11"/>
  <c r="K32" i="11"/>
  <c r="L32" i="11" s="1"/>
  <c r="P31" i="11"/>
  <c r="K31" i="11"/>
  <c r="L31" i="11" s="1"/>
  <c r="P30" i="11"/>
  <c r="L30" i="11"/>
  <c r="K30" i="11"/>
  <c r="P29" i="11"/>
  <c r="L29" i="11"/>
  <c r="K29" i="11"/>
  <c r="P28" i="11"/>
  <c r="K28" i="11"/>
  <c r="L28" i="11" s="1"/>
  <c r="P27" i="11"/>
  <c r="K27" i="11"/>
  <c r="L27" i="11" s="1"/>
  <c r="P26" i="11"/>
  <c r="L26" i="11"/>
  <c r="K26" i="11"/>
  <c r="P25" i="11"/>
  <c r="L25" i="11"/>
  <c r="K25" i="11"/>
  <c r="P24" i="11"/>
  <c r="K24" i="11"/>
  <c r="L24" i="11" s="1"/>
  <c r="P23" i="11"/>
  <c r="K23" i="11"/>
  <c r="L23" i="11" s="1"/>
  <c r="P22" i="11"/>
  <c r="L22" i="11"/>
  <c r="K22" i="11"/>
  <c r="P21" i="11"/>
  <c r="L21" i="11"/>
  <c r="K21" i="11"/>
  <c r="P20" i="11"/>
  <c r="K20" i="11"/>
  <c r="L20" i="11" s="1"/>
  <c r="P19" i="11"/>
  <c r="K19" i="11"/>
  <c r="L19" i="11" s="1"/>
  <c r="P18" i="11"/>
  <c r="L18" i="11"/>
  <c r="K18" i="11"/>
  <c r="P17" i="11"/>
  <c r="L17" i="11"/>
  <c r="K17" i="11"/>
  <c r="P16" i="11"/>
  <c r="K16" i="11"/>
  <c r="L16" i="11" s="1"/>
  <c r="P15" i="11"/>
  <c r="K15" i="11"/>
  <c r="L15" i="11" s="1"/>
  <c r="P14" i="11"/>
  <c r="L14" i="11"/>
  <c r="K14" i="11"/>
  <c r="P13" i="11"/>
  <c r="L13" i="11"/>
  <c r="K13" i="11"/>
  <c r="P12" i="11"/>
  <c r="P10" i="39" s="1"/>
  <c r="K12" i="11"/>
  <c r="K10" i="39" s="1"/>
  <c r="P11" i="11"/>
  <c r="P10" i="38" s="1"/>
  <c r="K11" i="11"/>
  <c r="K10" i="38" s="1"/>
  <c r="P10" i="11"/>
  <c r="Q10" i="37" s="1"/>
  <c r="L10" i="11"/>
  <c r="M10" i="37" s="1"/>
  <c r="K10" i="11"/>
  <c r="L10" i="37" s="1"/>
  <c r="P9" i="11"/>
  <c r="P10" i="36" s="1"/>
  <c r="L9" i="11"/>
  <c r="L10" i="36" s="1"/>
  <c r="K9" i="11"/>
  <c r="K10" i="36" s="1"/>
  <c r="P8" i="11"/>
  <c r="P10" i="35" s="1"/>
  <c r="K8" i="11"/>
  <c r="K10" i="35" s="1"/>
  <c r="P7" i="11"/>
  <c r="P10" i="34" s="1"/>
  <c r="K7" i="11"/>
  <c r="K10" i="34" s="1"/>
  <c r="P6" i="11"/>
  <c r="P10" i="33" s="1"/>
  <c r="L6" i="11"/>
  <c r="L10" i="33" s="1"/>
  <c r="K6" i="11"/>
  <c r="K10" i="33" s="1"/>
  <c r="P5" i="11"/>
  <c r="P10" i="32" s="1"/>
  <c r="L5" i="11"/>
  <c r="L10" i="32" s="1"/>
  <c r="K5" i="11"/>
  <c r="K10" i="32" s="1"/>
  <c r="P4" i="11"/>
  <c r="K4" i="11"/>
  <c r="K10" i="31" s="1"/>
  <c r="P34" i="9"/>
  <c r="K34" i="9"/>
  <c r="L34" i="9" s="1"/>
  <c r="P33" i="9"/>
  <c r="L33" i="9"/>
  <c r="K33" i="9"/>
  <c r="P32" i="9"/>
  <c r="L32" i="9"/>
  <c r="K32" i="9"/>
  <c r="P31" i="9"/>
  <c r="K31" i="9"/>
  <c r="L31" i="9" s="1"/>
  <c r="P30" i="9"/>
  <c r="K30" i="9"/>
  <c r="L30" i="9" s="1"/>
  <c r="P29" i="9"/>
  <c r="L29" i="9"/>
  <c r="K29" i="9"/>
  <c r="P28" i="9"/>
  <c r="L28" i="9"/>
  <c r="K28" i="9"/>
  <c r="P27" i="9"/>
  <c r="K27" i="9"/>
  <c r="L27" i="9" s="1"/>
  <c r="P26" i="9"/>
  <c r="K26" i="9"/>
  <c r="L26" i="9" s="1"/>
  <c r="P25" i="9"/>
  <c r="L25" i="9"/>
  <c r="K25" i="9"/>
  <c r="P24" i="9"/>
  <c r="L24" i="9"/>
  <c r="K24" i="9"/>
  <c r="P23" i="9"/>
  <c r="K23" i="9"/>
  <c r="L23" i="9" s="1"/>
  <c r="P22" i="9"/>
  <c r="K22" i="9"/>
  <c r="L22" i="9" s="1"/>
  <c r="P21" i="9"/>
  <c r="L21" i="9"/>
  <c r="K21" i="9"/>
  <c r="P20" i="9"/>
  <c r="L20" i="9"/>
  <c r="K20" i="9"/>
  <c r="P19" i="9"/>
  <c r="K19" i="9"/>
  <c r="L19" i="9" s="1"/>
  <c r="P18" i="9"/>
  <c r="K18" i="9"/>
  <c r="L18" i="9" s="1"/>
  <c r="P17" i="9"/>
  <c r="L17" i="9"/>
  <c r="K17" i="9"/>
  <c r="P16" i="9"/>
  <c r="L16" i="9"/>
  <c r="K16" i="9"/>
  <c r="P15" i="9"/>
  <c r="K15" i="9"/>
  <c r="L15" i="9" s="1"/>
  <c r="P14" i="9"/>
  <c r="K14" i="9"/>
  <c r="L14" i="9" s="1"/>
  <c r="P13" i="9"/>
  <c r="L13" i="9"/>
  <c r="K13" i="9"/>
  <c r="P12" i="9"/>
  <c r="P9" i="39" s="1"/>
  <c r="L12" i="9"/>
  <c r="L9" i="39" s="1"/>
  <c r="K12" i="9"/>
  <c r="K9" i="39" s="1"/>
  <c r="P11" i="9"/>
  <c r="P9" i="38" s="1"/>
  <c r="K11" i="9"/>
  <c r="K9" i="38" s="1"/>
  <c r="P10" i="9"/>
  <c r="Q9" i="37" s="1"/>
  <c r="K10" i="9"/>
  <c r="L9" i="37" s="1"/>
  <c r="P9" i="9"/>
  <c r="P9" i="36" s="1"/>
  <c r="L9" i="9"/>
  <c r="L9" i="36" s="1"/>
  <c r="K9" i="9"/>
  <c r="K9" i="36" s="1"/>
  <c r="P8" i="9"/>
  <c r="P9" i="35" s="1"/>
  <c r="L8" i="9"/>
  <c r="L9" i="35" s="1"/>
  <c r="K8" i="9"/>
  <c r="K9" i="35" s="1"/>
  <c r="P7" i="9"/>
  <c r="P9" i="34" s="1"/>
  <c r="K7" i="9"/>
  <c r="L7" i="9" s="1"/>
  <c r="L9" i="34" s="1"/>
  <c r="P6" i="9"/>
  <c r="P9" i="33" s="1"/>
  <c r="K6" i="9"/>
  <c r="K9" i="33" s="1"/>
  <c r="P5" i="9"/>
  <c r="P9" i="32" s="1"/>
  <c r="L5" i="9"/>
  <c r="L9" i="32" s="1"/>
  <c r="K5" i="9"/>
  <c r="K9" i="32" s="1"/>
  <c r="P4" i="9"/>
  <c r="U10" i="30" s="1"/>
  <c r="L4" i="9"/>
  <c r="P10" i="30" s="1"/>
  <c r="K4" i="9"/>
  <c r="P34" i="7"/>
  <c r="K34" i="7"/>
  <c r="L34" i="7" s="1"/>
  <c r="P33" i="7"/>
  <c r="K33" i="7"/>
  <c r="L33" i="7" s="1"/>
  <c r="P32" i="7"/>
  <c r="L32" i="7"/>
  <c r="K32" i="7"/>
  <c r="P31" i="7"/>
  <c r="L31" i="7"/>
  <c r="K31" i="7"/>
  <c r="P30" i="7"/>
  <c r="K30" i="7"/>
  <c r="L30" i="7" s="1"/>
  <c r="P29" i="7"/>
  <c r="K29" i="7"/>
  <c r="L29" i="7" s="1"/>
  <c r="P28" i="7"/>
  <c r="L28" i="7"/>
  <c r="K28" i="7"/>
  <c r="P27" i="7"/>
  <c r="L27" i="7"/>
  <c r="K27" i="7"/>
  <c r="P26" i="7"/>
  <c r="K26" i="7"/>
  <c r="L26" i="7" s="1"/>
  <c r="P25" i="7"/>
  <c r="K25" i="7"/>
  <c r="L25" i="7" s="1"/>
  <c r="P24" i="7"/>
  <c r="L24" i="7"/>
  <c r="K24" i="7"/>
  <c r="P23" i="7"/>
  <c r="L23" i="7"/>
  <c r="K23" i="7"/>
  <c r="P22" i="7"/>
  <c r="K22" i="7"/>
  <c r="L22" i="7" s="1"/>
  <c r="P21" i="7"/>
  <c r="K21" i="7"/>
  <c r="L21" i="7" s="1"/>
  <c r="P20" i="7"/>
  <c r="L20" i="7"/>
  <c r="K20" i="7"/>
  <c r="P19" i="7"/>
  <c r="L19" i="7"/>
  <c r="K19" i="7"/>
  <c r="P18" i="7"/>
  <c r="K18" i="7"/>
  <c r="L18" i="7" s="1"/>
  <c r="P17" i="7"/>
  <c r="K17" i="7"/>
  <c r="L17" i="7" s="1"/>
  <c r="P16" i="7"/>
  <c r="L16" i="7"/>
  <c r="K16" i="7"/>
  <c r="P15" i="7"/>
  <c r="L15" i="7"/>
  <c r="K15" i="7"/>
  <c r="P14" i="7"/>
  <c r="K14" i="7"/>
  <c r="L14" i="7" s="1"/>
  <c r="P13" i="7"/>
  <c r="K13" i="7"/>
  <c r="L13" i="7" s="1"/>
  <c r="P12" i="7"/>
  <c r="P8" i="39" s="1"/>
  <c r="L12" i="7"/>
  <c r="L8" i="39" s="1"/>
  <c r="K12" i="7"/>
  <c r="K8" i="39" s="1"/>
  <c r="P11" i="7"/>
  <c r="P8" i="38" s="1"/>
  <c r="L11" i="7"/>
  <c r="L8" i="38" s="1"/>
  <c r="K11" i="7"/>
  <c r="K8" i="38" s="1"/>
  <c r="P10" i="7"/>
  <c r="Q8" i="37" s="1"/>
  <c r="K10" i="7"/>
  <c r="L8" i="37" s="1"/>
  <c r="P9" i="7"/>
  <c r="P8" i="36" s="1"/>
  <c r="K9" i="7"/>
  <c r="K8" i="36" s="1"/>
  <c r="P8" i="7"/>
  <c r="P8" i="35" s="1"/>
  <c r="L8" i="7"/>
  <c r="L8" i="35" s="1"/>
  <c r="K8" i="7"/>
  <c r="K8" i="35" s="1"/>
  <c r="P7" i="7"/>
  <c r="P8" i="34" s="1"/>
  <c r="L7" i="7"/>
  <c r="L8" i="34" s="1"/>
  <c r="K7" i="7"/>
  <c r="K8" i="34" s="1"/>
  <c r="P6" i="7"/>
  <c r="K6" i="7"/>
  <c r="K8" i="33" s="1"/>
  <c r="P5" i="7"/>
  <c r="P8" i="32" s="1"/>
  <c r="K5" i="7"/>
  <c r="K8" i="32" s="1"/>
  <c r="P4" i="7"/>
  <c r="P8" i="31" s="1"/>
  <c r="L4" i="7"/>
  <c r="K4" i="7"/>
  <c r="P34" i="5"/>
  <c r="L34" i="5"/>
  <c r="K34" i="5"/>
  <c r="P33" i="5"/>
  <c r="K33" i="5"/>
  <c r="L33" i="5" s="1"/>
  <c r="P32" i="5"/>
  <c r="K32" i="5"/>
  <c r="L32" i="5" s="1"/>
  <c r="P31" i="5"/>
  <c r="L31" i="5"/>
  <c r="K31" i="5"/>
  <c r="P30" i="5"/>
  <c r="L30" i="5"/>
  <c r="K30" i="5"/>
  <c r="P29" i="5"/>
  <c r="K29" i="5"/>
  <c r="L29" i="5" s="1"/>
  <c r="P28" i="5"/>
  <c r="K28" i="5"/>
  <c r="L28" i="5" s="1"/>
  <c r="P27" i="5"/>
  <c r="L27" i="5"/>
  <c r="K27" i="5"/>
  <c r="P26" i="5"/>
  <c r="L26" i="5"/>
  <c r="K26" i="5"/>
  <c r="P25" i="5"/>
  <c r="K25" i="5"/>
  <c r="L25" i="5" s="1"/>
  <c r="P24" i="5"/>
  <c r="K24" i="5"/>
  <c r="L24" i="5" s="1"/>
  <c r="P23" i="5"/>
  <c r="L23" i="5"/>
  <c r="K23" i="5"/>
  <c r="P22" i="5"/>
  <c r="L22" i="5"/>
  <c r="K22" i="5"/>
  <c r="P21" i="5"/>
  <c r="K21" i="5"/>
  <c r="L21" i="5" s="1"/>
  <c r="P20" i="5"/>
  <c r="K20" i="5"/>
  <c r="L20" i="5" s="1"/>
  <c r="P19" i="5"/>
  <c r="L19" i="5"/>
  <c r="K19" i="5"/>
  <c r="P18" i="5"/>
  <c r="L18" i="5"/>
  <c r="K18" i="5"/>
  <c r="P17" i="5"/>
  <c r="K17" i="5"/>
  <c r="L17" i="5" s="1"/>
  <c r="P16" i="5"/>
  <c r="K16" i="5"/>
  <c r="L16" i="5" s="1"/>
  <c r="P15" i="5"/>
  <c r="L15" i="5"/>
  <c r="K15" i="5"/>
  <c r="P14" i="5"/>
  <c r="L14" i="5"/>
  <c r="K14" i="5"/>
  <c r="P13" i="5"/>
  <c r="K13" i="5"/>
  <c r="L13" i="5" s="1"/>
  <c r="P12" i="5"/>
  <c r="P7" i="39" s="1"/>
  <c r="K12" i="5"/>
  <c r="K7" i="39" s="1"/>
  <c r="P11" i="5"/>
  <c r="P7" i="38" s="1"/>
  <c r="L11" i="5"/>
  <c r="L7" i="38" s="1"/>
  <c r="K11" i="5"/>
  <c r="K7" i="38" s="1"/>
  <c r="P10" i="5"/>
  <c r="Q7" i="37" s="1"/>
  <c r="L10" i="5"/>
  <c r="M7" i="37" s="1"/>
  <c r="K10" i="5"/>
  <c r="L7" i="37" s="1"/>
  <c r="P9" i="5"/>
  <c r="P7" i="36" s="1"/>
  <c r="K9" i="5"/>
  <c r="K7" i="36" s="1"/>
  <c r="P8" i="5"/>
  <c r="P7" i="35" s="1"/>
  <c r="K8" i="5"/>
  <c r="K7" i="35" s="1"/>
  <c r="P7" i="5"/>
  <c r="P7" i="34" s="1"/>
  <c r="L7" i="5"/>
  <c r="L7" i="34" s="1"/>
  <c r="K7" i="5"/>
  <c r="K7" i="34" s="1"/>
  <c r="P6" i="5"/>
  <c r="P7" i="33" s="1"/>
  <c r="K6" i="5"/>
  <c r="K7" i="33" s="1"/>
  <c r="P5" i="5"/>
  <c r="P7" i="32" s="1"/>
  <c r="K5" i="5"/>
  <c r="K7" i="32" s="1"/>
  <c r="P4" i="5"/>
  <c r="U8" i="30" s="1"/>
  <c r="K4" i="5"/>
  <c r="P34" i="3"/>
  <c r="L34" i="3"/>
  <c r="K34" i="3"/>
  <c r="P33" i="3"/>
  <c r="K33" i="3"/>
  <c r="L33" i="3" s="1"/>
  <c r="P32" i="3"/>
  <c r="K32" i="3"/>
  <c r="L32" i="3" s="1"/>
  <c r="P31" i="3"/>
  <c r="K31" i="3"/>
  <c r="L31" i="3" s="1"/>
  <c r="P30" i="3"/>
  <c r="L30" i="3"/>
  <c r="K30" i="3"/>
  <c r="P29" i="3"/>
  <c r="K29" i="3"/>
  <c r="L29" i="3" s="1"/>
  <c r="P28" i="3"/>
  <c r="K28" i="3"/>
  <c r="L28" i="3" s="1"/>
  <c r="P27" i="3"/>
  <c r="K27" i="3"/>
  <c r="L27" i="3" s="1"/>
  <c r="P26" i="3"/>
  <c r="L26" i="3"/>
  <c r="K26" i="3"/>
  <c r="P25" i="3"/>
  <c r="K25" i="3"/>
  <c r="L25" i="3" s="1"/>
  <c r="P24" i="3"/>
  <c r="K24" i="3"/>
  <c r="L24" i="3" s="1"/>
  <c r="P23" i="3"/>
  <c r="K23" i="3"/>
  <c r="L23" i="3" s="1"/>
  <c r="P22" i="3"/>
  <c r="L22" i="3"/>
  <c r="K22" i="3"/>
  <c r="P21" i="3"/>
  <c r="K21" i="3"/>
  <c r="L21" i="3" s="1"/>
  <c r="P20" i="3"/>
  <c r="K20" i="3"/>
  <c r="L20" i="3" s="1"/>
  <c r="P19" i="3"/>
  <c r="K19" i="3"/>
  <c r="L19" i="3" s="1"/>
  <c r="P18" i="3"/>
  <c r="L18" i="3"/>
  <c r="K18" i="3"/>
  <c r="P17" i="3"/>
  <c r="K17" i="3"/>
  <c r="L17" i="3" s="1"/>
  <c r="P16" i="3"/>
  <c r="K16" i="3"/>
  <c r="L16" i="3" s="1"/>
  <c r="P15" i="3"/>
  <c r="K15" i="3"/>
  <c r="L15" i="3" s="1"/>
  <c r="P14" i="3"/>
  <c r="L14" i="3"/>
  <c r="K14" i="3"/>
  <c r="P13" i="3"/>
  <c r="K13" i="3"/>
  <c r="L13" i="3" s="1"/>
  <c r="P12" i="3"/>
  <c r="P6" i="39" s="1"/>
  <c r="K12" i="3"/>
  <c r="K6" i="39" s="1"/>
  <c r="P11" i="3"/>
  <c r="P6" i="38" s="1"/>
  <c r="K11" i="3"/>
  <c r="K6" i="38" s="1"/>
  <c r="P10" i="3"/>
  <c r="Q6" i="37" s="1"/>
  <c r="L10" i="3"/>
  <c r="M6" i="37" s="1"/>
  <c r="K10" i="3"/>
  <c r="L6" i="37" s="1"/>
  <c r="P9" i="3"/>
  <c r="P6" i="36" s="1"/>
  <c r="K9" i="3"/>
  <c r="K6" i="36" s="1"/>
  <c r="P8" i="3"/>
  <c r="P6" i="35" s="1"/>
  <c r="K8" i="3"/>
  <c r="K6" i="35" s="1"/>
  <c r="P7" i="3"/>
  <c r="P6" i="34" s="1"/>
  <c r="K7" i="3"/>
  <c r="K6" i="34" s="1"/>
  <c r="P6" i="3"/>
  <c r="P6" i="33" s="1"/>
  <c r="L6" i="3"/>
  <c r="L6" i="33" s="1"/>
  <c r="K6" i="3"/>
  <c r="K6" i="33" s="1"/>
  <c r="P5" i="3"/>
  <c r="P6" i="32" s="1"/>
  <c r="K5" i="3"/>
  <c r="K6" i="32" s="1"/>
  <c r="P4" i="3"/>
  <c r="K4" i="3"/>
  <c r="K6" i="31" s="1"/>
  <c r="P34" i="1"/>
  <c r="K34" i="1"/>
  <c r="L34" i="1" s="1"/>
  <c r="P33" i="1"/>
  <c r="L33" i="1"/>
  <c r="K33" i="1"/>
  <c r="P32" i="1"/>
  <c r="K32" i="1"/>
  <c r="L32" i="1" s="1"/>
  <c r="P31" i="1"/>
  <c r="K31" i="1"/>
  <c r="L31" i="1" s="1"/>
  <c r="P30" i="1"/>
  <c r="K30" i="1"/>
  <c r="L30" i="1" s="1"/>
  <c r="P29" i="1"/>
  <c r="L29" i="1"/>
  <c r="K29" i="1"/>
  <c r="P28" i="1"/>
  <c r="K28" i="1"/>
  <c r="L28" i="1" s="1"/>
  <c r="P27" i="1"/>
  <c r="K27" i="1"/>
  <c r="L27" i="1" s="1"/>
  <c r="P26" i="1"/>
  <c r="K26" i="1"/>
  <c r="L26" i="1" s="1"/>
  <c r="P25" i="1"/>
  <c r="L25" i="1"/>
  <c r="K25" i="1"/>
  <c r="P24" i="1"/>
  <c r="K24" i="1"/>
  <c r="L24" i="1" s="1"/>
  <c r="P23" i="1"/>
  <c r="K23" i="1"/>
  <c r="L23" i="1" s="1"/>
  <c r="P22" i="1"/>
  <c r="K22" i="1"/>
  <c r="L22" i="1" s="1"/>
  <c r="P21" i="1"/>
  <c r="L21" i="1"/>
  <c r="K21" i="1"/>
  <c r="P20" i="1"/>
  <c r="K20" i="1"/>
  <c r="L20" i="1" s="1"/>
  <c r="P19" i="1"/>
  <c r="K19" i="1"/>
  <c r="L19" i="1" s="1"/>
  <c r="P18" i="1"/>
  <c r="K18" i="1"/>
  <c r="L18" i="1" s="1"/>
  <c r="P17" i="1"/>
  <c r="L17" i="1"/>
  <c r="K17" i="1"/>
  <c r="P16" i="1"/>
  <c r="K16" i="1"/>
  <c r="L16" i="1" s="1"/>
  <c r="P15" i="1"/>
  <c r="K15" i="1"/>
  <c r="L15" i="1" s="1"/>
  <c r="P14" i="1"/>
  <c r="K14" i="1"/>
  <c r="L14" i="1" s="1"/>
  <c r="P13" i="1"/>
  <c r="L13" i="1"/>
  <c r="K13" i="1"/>
  <c r="P12" i="1"/>
  <c r="P5" i="39" s="1"/>
  <c r="K12" i="1"/>
  <c r="K5" i="39" s="1"/>
  <c r="P11" i="1"/>
  <c r="P5" i="38" s="1"/>
  <c r="K11" i="1"/>
  <c r="K5" i="38" s="1"/>
  <c r="P10" i="1"/>
  <c r="Q5" i="37" s="1"/>
  <c r="K10" i="1"/>
  <c r="L5" i="37" s="1"/>
  <c r="P9" i="1"/>
  <c r="P5" i="36" s="1"/>
  <c r="L9" i="1"/>
  <c r="L5" i="36" s="1"/>
  <c r="K9" i="1"/>
  <c r="K5" i="36" s="1"/>
  <c r="P8" i="1"/>
  <c r="P5" i="35" s="1"/>
  <c r="K8" i="1"/>
  <c r="K5" i="35" s="1"/>
  <c r="P7" i="1"/>
  <c r="P5" i="34" s="1"/>
  <c r="K7" i="1"/>
  <c r="K5" i="34" s="1"/>
  <c r="P6" i="1"/>
  <c r="P5" i="33" s="1"/>
  <c r="K6" i="1"/>
  <c r="L6" i="1" s="1"/>
  <c r="L5" i="33" s="1"/>
  <c r="P5" i="1"/>
  <c r="P5" i="32" s="1"/>
  <c r="L5" i="1"/>
  <c r="L5" i="32" s="1"/>
  <c r="K5" i="1"/>
  <c r="K5" i="32" s="1"/>
  <c r="P4" i="1"/>
  <c r="K4" i="1"/>
  <c r="K5" i="31" l="1"/>
  <c r="M6" i="30"/>
  <c r="L4" i="1"/>
  <c r="L8" i="1"/>
  <c r="L5" i="35" s="1"/>
  <c r="L12" i="1"/>
  <c r="L5" i="39" s="1"/>
  <c r="L5" i="3"/>
  <c r="L6" i="32" s="1"/>
  <c r="L9" i="3"/>
  <c r="L6" i="36" s="1"/>
  <c r="L6" i="5"/>
  <c r="L7" i="33" s="1"/>
  <c r="W9" i="30"/>
  <c r="AA9" i="30" s="1"/>
  <c r="W17" i="30"/>
  <c r="AA17" i="30" s="1"/>
  <c r="L13" i="31"/>
  <c r="K9" i="34"/>
  <c r="N162" i="41"/>
  <c r="N163" i="41"/>
  <c r="L163" i="41"/>
  <c r="L164" i="41"/>
  <c r="P5" i="31"/>
  <c r="S6" i="30"/>
  <c r="L4" i="3"/>
  <c r="L12" i="3"/>
  <c r="L6" i="39" s="1"/>
  <c r="K7" i="31"/>
  <c r="O8" i="30"/>
  <c r="L5" i="5"/>
  <c r="L7" i="32" s="1"/>
  <c r="L9" i="5"/>
  <c r="L7" i="36" s="1"/>
  <c r="L6" i="7"/>
  <c r="L8" i="33" s="1"/>
  <c r="L10" i="7"/>
  <c r="M8" i="37" s="1"/>
  <c r="L11" i="9"/>
  <c r="L9" i="38" s="1"/>
  <c r="L4" i="11"/>
  <c r="L8" i="11"/>
  <c r="L10" i="35" s="1"/>
  <c r="L12" i="11"/>
  <c r="L10" i="39" s="1"/>
  <c r="K11" i="31"/>
  <c r="O12" i="30"/>
  <c r="L5" i="13"/>
  <c r="L11" i="32" s="1"/>
  <c r="L9" i="13"/>
  <c r="L11" i="36" s="1"/>
  <c r="L6" i="15"/>
  <c r="L12" i="33" s="1"/>
  <c r="L10" i="15"/>
  <c r="M12" i="37" s="1"/>
  <c r="M7" i="17"/>
  <c r="L13" i="34" s="1"/>
  <c r="M11" i="17"/>
  <c r="L13" i="38" s="1"/>
  <c r="L4" i="19"/>
  <c r="L8" i="19"/>
  <c r="L14" i="35" s="1"/>
  <c r="L12" i="19"/>
  <c r="L14" i="39" s="1"/>
  <c r="K15" i="31"/>
  <c r="O16" i="30"/>
  <c r="L5" i="21"/>
  <c r="L15" i="32" s="1"/>
  <c r="L9" i="21"/>
  <c r="L15" i="36" s="1"/>
  <c r="L6" i="23"/>
  <c r="L16" i="33" s="1"/>
  <c r="L10" i="23"/>
  <c r="M16" i="37" s="1"/>
  <c r="K17" i="35"/>
  <c r="L8" i="25"/>
  <c r="L17" i="35" s="1"/>
  <c r="L18" i="31"/>
  <c r="P19" i="30"/>
  <c r="K18" i="36"/>
  <c r="L9" i="27"/>
  <c r="L18" i="36" s="1"/>
  <c r="L19" i="37"/>
  <c r="L10" i="29"/>
  <c r="M19" i="37" s="1"/>
  <c r="H48" i="29"/>
  <c r="O11" i="30"/>
  <c r="U13" i="30"/>
  <c r="Q9" i="31"/>
  <c r="P11" i="31"/>
  <c r="Q17" i="31"/>
  <c r="P19" i="31"/>
  <c r="K18" i="32"/>
  <c r="R6" i="33"/>
  <c r="Q12" i="33"/>
  <c r="R18" i="34"/>
  <c r="R19" i="34"/>
  <c r="L7" i="1"/>
  <c r="L5" i="34" s="1"/>
  <c r="L11" i="1"/>
  <c r="L5" i="38" s="1"/>
  <c r="L8" i="3"/>
  <c r="L6" i="35" s="1"/>
  <c r="L10" i="1"/>
  <c r="M5" i="37" s="1"/>
  <c r="P6" i="31"/>
  <c r="U7" i="30"/>
  <c r="L7" i="3"/>
  <c r="L6" i="34" s="1"/>
  <c r="L11" i="3"/>
  <c r="L6" i="38" s="1"/>
  <c r="L4" i="5"/>
  <c r="L8" i="5"/>
  <c r="L7" i="35" s="1"/>
  <c r="L12" i="5"/>
  <c r="L7" i="39" s="1"/>
  <c r="O9" i="30"/>
  <c r="K8" i="31"/>
  <c r="L5" i="7"/>
  <c r="L8" i="32" s="1"/>
  <c r="L9" i="7"/>
  <c r="L8" i="36" s="1"/>
  <c r="L6" i="9"/>
  <c r="L9" i="33" s="1"/>
  <c r="L10" i="9"/>
  <c r="M9" i="37" s="1"/>
  <c r="P10" i="31"/>
  <c r="U11" i="30"/>
  <c r="L7" i="11"/>
  <c r="L10" i="34" s="1"/>
  <c r="L11" i="11"/>
  <c r="L10" i="38" s="1"/>
  <c r="L4" i="13"/>
  <c r="L8" i="13"/>
  <c r="L11" i="35" s="1"/>
  <c r="L12" i="13"/>
  <c r="L11" i="39" s="1"/>
  <c r="O13" i="30"/>
  <c r="K12" i="31"/>
  <c r="L9" i="15"/>
  <c r="L12" i="36" s="1"/>
  <c r="M6" i="17"/>
  <c r="L13" i="33" s="1"/>
  <c r="M10" i="17"/>
  <c r="M13" i="37" s="1"/>
  <c r="P14" i="31"/>
  <c r="U15" i="30"/>
  <c r="L7" i="19"/>
  <c r="L14" i="34" s="1"/>
  <c r="L11" i="19"/>
  <c r="L14" i="38" s="1"/>
  <c r="L4" i="21"/>
  <c r="L8" i="21"/>
  <c r="L15" i="35" s="1"/>
  <c r="L12" i="21"/>
  <c r="L15" i="39" s="1"/>
  <c r="O17" i="30"/>
  <c r="K16" i="31"/>
  <c r="L5" i="23"/>
  <c r="L16" i="32" s="1"/>
  <c r="L9" i="23"/>
  <c r="L16" i="36" s="1"/>
  <c r="L5" i="25"/>
  <c r="L17" i="32" s="1"/>
  <c r="V10" i="30"/>
  <c r="Y10" i="30" s="1"/>
  <c r="X12" i="30"/>
  <c r="AB12" i="30" s="1"/>
  <c r="W13" i="30"/>
  <c r="AA13" i="30" s="1"/>
  <c r="Q7" i="31"/>
  <c r="S8" i="31"/>
  <c r="L9" i="31"/>
  <c r="P9" i="31"/>
  <c r="Q15" i="31"/>
  <c r="S16" i="31"/>
  <c r="Q6" i="32"/>
  <c r="R13" i="32"/>
  <c r="Q10" i="33"/>
  <c r="S11" i="33"/>
  <c r="Q18" i="33"/>
  <c r="S19" i="33"/>
  <c r="R10" i="34"/>
  <c r="P9" i="30"/>
  <c r="L8" i="31"/>
  <c r="K9" i="31"/>
  <c r="O10" i="30"/>
  <c r="P13" i="30"/>
  <c r="L12" i="31"/>
  <c r="K13" i="31"/>
  <c r="O14" i="30"/>
  <c r="P17" i="30"/>
  <c r="L16" i="31"/>
  <c r="K17" i="31"/>
  <c r="Q18" i="30"/>
  <c r="L4" i="25"/>
  <c r="K19" i="33"/>
  <c r="L6" i="29"/>
  <c r="L19" i="33" s="1"/>
  <c r="O7" i="30"/>
  <c r="U9" i="30"/>
  <c r="O15" i="30"/>
  <c r="U17" i="30"/>
  <c r="X20" i="30"/>
  <c r="AB20" i="30" s="1"/>
  <c r="P7" i="31"/>
  <c r="Q13" i="31"/>
  <c r="S14" i="31"/>
  <c r="P15" i="31"/>
  <c r="R11" i="32"/>
  <c r="R19" i="32"/>
  <c r="Q8" i="33"/>
  <c r="S9" i="33"/>
  <c r="Q16" i="33"/>
  <c r="S17" i="33"/>
  <c r="R8" i="34"/>
  <c r="R16" i="34"/>
  <c r="K17" i="39"/>
  <c r="V9" i="30"/>
  <c r="Y9" i="30" s="1"/>
  <c r="V13" i="30"/>
  <c r="Y13" i="30" s="1"/>
  <c r="V17" i="30"/>
  <c r="Y17" i="30" s="1"/>
  <c r="K18" i="31"/>
  <c r="S17" i="34"/>
  <c r="S19" i="34"/>
  <c r="L22" i="41"/>
  <c r="N23" i="41"/>
  <c r="L24" i="41"/>
  <c r="L11" i="25"/>
  <c r="L17" i="38" s="1"/>
  <c r="L8" i="27"/>
  <c r="L18" i="35" s="1"/>
  <c r="L12" i="27"/>
  <c r="L18" i="39" s="1"/>
  <c r="L5" i="29"/>
  <c r="L19" i="32" s="1"/>
  <c r="L9" i="29"/>
  <c r="L19" i="36" s="1"/>
  <c r="V8" i="30"/>
  <c r="Y8" i="30" s="1"/>
  <c r="V12" i="30"/>
  <c r="Y12" i="30" s="1"/>
  <c r="V16" i="30"/>
  <c r="Y16" i="30" s="1"/>
  <c r="U19" i="30"/>
  <c r="V20" i="30"/>
  <c r="Y20" i="30" s="1"/>
  <c r="L10" i="41"/>
  <c r="L14" i="41"/>
  <c r="L18" i="41"/>
  <c r="N19" i="41"/>
  <c r="L27" i="41"/>
  <c r="M36" i="41"/>
  <c r="V7" i="30"/>
  <c r="Y7" i="30" s="1"/>
  <c r="V11" i="30"/>
  <c r="Y11" i="30" s="1"/>
  <c r="V15" i="30"/>
  <c r="Y15" i="30" s="1"/>
  <c r="V19" i="30"/>
  <c r="Y19" i="30" s="1"/>
  <c r="O20" i="30"/>
  <c r="Q18" i="34"/>
  <c r="N11" i="41"/>
  <c r="N15" i="41"/>
  <c r="L20" i="41"/>
  <c r="M28" i="41"/>
  <c r="M30" i="41"/>
  <c r="M32" i="41"/>
  <c r="L40" i="41"/>
  <c r="N42" i="41"/>
  <c r="L49" i="41"/>
  <c r="N51" i="41"/>
  <c r="L53" i="41"/>
  <c r="N55" i="41"/>
  <c r="L57" i="41"/>
  <c r="N59" i="41"/>
  <c r="N71" i="41"/>
  <c r="N75" i="41"/>
  <c r="N79" i="41"/>
  <c r="N85" i="41"/>
  <c r="N90" i="41"/>
  <c r="N91" i="41"/>
  <c r="L91" i="41"/>
  <c r="L92" i="41"/>
  <c r="N94" i="41"/>
  <c r="N95" i="41"/>
  <c r="L95" i="41"/>
  <c r="L96" i="41"/>
  <c r="N98" i="41"/>
  <c r="N99" i="41"/>
  <c r="L99" i="41"/>
  <c r="L100" i="41"/>
  <c r="L102" i="41"/>
  <c r="L104" i="41"/>
  <c r="L105" i="41"/>
  <c r="N106" i="41"/>
  <c r="N41" i="41"/>
  <c r="L43" i="41"/>
  <c r="L48" i="41"/>
  <c r="N50" i="41"/>
  <c r="L52" i="41"/>
  <c r="N54" i="41"/>
  <c r="L56" i="41"/>
  <c r="N58" i="41"/>
  <c r="L60" i="41"/>
  <c r="L72" i="41"/>
  <c r="L76" i="41"/>
  <c r="L80" i="41"/>
  <c r="N82" i="41"/>
  <c r="N83" i="41"/>
  <c r="L83" i="41"/>
  <c r="L84" i="41"/>
  <c r="N101" i="41"/>
  <c r="L42" i="41"/>
  <c r="L44" i="41"/>
  <c r="N49" i="41"/>
  <c r="L51" i="41"/>
  <c r="N53" i="41"/>
  <c r="L55" i="41"/>
  <c r="N57" i="41"/>
  <c r="N61" i="41"/>
  <c r="N73" i="41"/>
  <c r="N77" i="41"/>
  <c r="N81" i="41"/>
  <c r="L89" i="41"/>
  <c r="L90" i="41"/>
  <c r="N92" i="41"/>
  <c r="N93" i="41"/>
  <c r="L93" i="41"/>
  <c r="L94" i="41"/>
  <c r="N96" i="41"/>
  <c r="N97" i="41"/>
  <c r="L97" i="41"/>
  <c r="L98" i="41"/>
  <c r="N63" i="41"/>
  <c r="M102" i="41"/>
  <c r="N164" i="41"/>
  <c r="N165" i="41"/>
  <c r="L165" i="41"/>
  <c r="L166" i="41"/>
  <c r="N111" i="41"/>
  <c r="L113" i="41"/>
  <c r="N115" i="41"/>
  <c r="L117" i="41"/>
  <c r="N119" i="41"/>
  <c r="L121" i="41"/>
  <c r="N123" i="41"/>
  <c r="L125" i="41"/>
  <c r="L127" i="41"/>
  <c r="N133" i="41"/>
  <c r="L135" i="41"/>
  <c r="N137" i="41"/>
  <c r="N141" i="41"/>
  <c r="N145" i="41"/>
  <c r="N153" i="41"/>
  <c r="N157" i="41"/>
  <c r="N166" i="41"/>
  <c r="N167" i="41"/>
  <c r="L167" i="41"/>
  <c r="L168" i="41"/>
  <c r="M105" i="41"/>
  <c r="N110" i="41"/>
  <c r="L112" i="41"/>
  <c r="N114" i="41"/>
  <c r="L116" i="41"/>
  <c r="N118" i="41"/>
  <c r="L120" i="41"/>
  <c r="N122" i="41"/>
  <c r="L124" i="41"/>
  <c r="N126" i="41"/>
  <c r="N127" i="41"/>
  <c r="N132" i="41"/>
  <c r="L134" i="41"/>
  <c r="N136" i="41"/>
  <c r="L138" i="41"/>
  <c r="L142" i="41"/>
  <c r="L146" i="41"/>
  <c r="L154" i="41"/>
  <c r="L158" i="41"/>
  <c r="N160" i="41"/>
  <c r="N161" i="41"/>
  <c r="L161" i="41"/>
  <c r="L162" i="41"/>
  <c r="N147" i="41"/>
  <c r="L10" i="31" l="1"/>
  <c r="P11" i="30"/>
  <c r="L14" i="31"/>
  <c r="P15" i="30"/>
  <c r="L6" i="31"/>
  <c r="P7" i="30"/>
  <c r="L5" i="31"/>
  <c r="N6" i="30"/>
  <c r="L7" i="31"/>
  <c r="P8" i="30"/>
  <c r="P18" i="30"/>
  <c r="R18" i="30"/>
  <c r="L17" i="31"/>
  <c r="L15" i="31"/>
  <c r="P16" i="30"/>
  <c r="L11" i="31"/>
  <c r="P12" i="30"/>
</calcChain>
</file>

<file path=xl/sharedStrings.xml><?xml version="1.0" encoding="utf-8"?>
<sst xmlns="http://schemas.openxmlformats.org/spreadsheetml/2006/main" count="2248" uniqueCount="118">
  <si>
    <t>-</t>
  </si>
  <si>
    <t>Province/State</t>
  </si>
  <si>
    <t>Temp</t>
  </si>
  <si>
    <t>Confirmed</t>
  </si>
  <si>
    <t>Deaths</t>
  </si>
  <si>
    <t>Recovered</t>
  </si>
  <si>
    <t>High</t>
  </si>
  <si>
    <t>Low</t>
  </si>
  <si>
    <t>Average</t>
  </si>
  <si>
    <t>00.00AM</t>
  </si>
  <si>
    <t>12.00AM</t>
  </si>
  <si>
    <t>18.00AM</t>
  </si>
  <si>
    <t>6.00AM</t>
  </si>
  <si>
    <t>Hubei</t>
  </si>
  <si>
    <t>Median T in C</t>
  </si>
  <si>
    <t>Temp in F</t>
  </si>
  <si>
    <t>Humidity</t>
  </si>
  <si>
    <t>Zhejiang</t>
  </si>
  <si>
    <t>Guangdong</t>
  </si>
  <si>
    <t>Henan</t>
  </si>
  <si>
    <t>Hunan</t>
  </si>
  <si>
    <t>Anhui</t>
  </si>
  <si>
    <t>Jiangxi</t>
  </si>
  <si>
    <t>Chongqing</t>
  </si>
  <si>
    <t>Sichuan</t>
  </si>
  <si>
    <t>Shandong</t>
  </si>
  <si>
    <t>Jiangsu</t>
  </si>
  <si>
    <t>Shanghai</t>
  </si>
  <si>
    <t>Beijing</t>
  </si>
  <si>
    <t>Fujian</t>
  </si>
  <si>
    <t>Shaanxi</t>
  </si>
  <si>
    <t>Guangxi</t>
  </si>
  <si>
    <t>Hebei</t>
  </si>
  <si>
    <t>Yunnan</t>
  </si>
  <si>
    <t>Heilongjiang</t>
  </si>
  <si>
    <t>Liaoning</t>
  </si>
  <si>
    <t>Hainan</t>
  </si>
  <si>
    <t>Shanxi</t>
  </si>
  <si>
    <t>Tianjin</t>
  </si>
  <si>
    <t>Gansu</t>
  </si>
  <si>
    <t>Guizhou</t>
  </si>
  <si>
    <t>Ningxia</t>
  </si>
  <si>
    <t>Inner Mongolia</t>
  </si>
  <si>
    <t>Xinjiang</t>
  </si>
  <si>
    <t>Jilin</t>
  </si>
  <si>
    <t>Qinghai</t>
  </si>
  <si>
    <t>Macau</t>
  </si>
  <si>
    <t>Hong Kong</t>
  </si>
  <si>
    <t>Aveg</t>
  </si>
  <si>
    <t>Median</t>
  </si>
  <si>
    <t>T in F</t>
  </si>
  <si>
    <t>country</t>
  </si>
  <si>
    <t>confirmed</t>
  </si>
  <si>
    <t>death</t>
  </si>
  <si>
    <t>recovered</t>
  </si>
  <si>
    <t>state</t>
  </si>
  <si>
    <t>China</t>
  </si>
  <si>
    <t>sate</t>
  </si>
  <si>
    <t>South Korea</t>
  </si>
  <si>
    <t>Italy</t>
  </si>
  <si>
    <t>Japan</t>
  </si>
  <si>
    <t>Singapore</t>
  </si>
  <si>
    <t>Taiwan</t>
  </si>
  <si>
    <t>Iran</t>
  </si>
  <si>
    <t>Date</t>
  </si>
  <si>
    <t>Newly Infection</t>
  </si>
  <si>
    <t>Newly Death</t>
  </si>
  <si>
    <t>Newly Recovery</t>
  </si>
  <si>
    <t>France</t>
  </si>
  <si>
    <t>population</t>
  </si>
  <si>
    <t>recover rate</t>
  </si>
  <si>
    <t>death rate</t>
  </si>
  <si>
    <t>Temp in C</t>
  </si>
  <si>
    <t>HR</t>
  </si>
  <si>
    <t>Infection/2day</t>
  </si>
  <si>
    <t>Recoverd/2day</t>
  </si>
  <si>
    <t>Mortality/2day</t>
  </si>
  <si>
    <t>new Infection rate</t>
  </si>
  <si>
    <t>Infection rate</t>
  </si>
  <si>
    <t>Newly Recovered rate</t>
  </si>
  <si>
    <t xml:space="preserve">Newly mortality </t>
  </si>
  <si>
    <t>State</t>
  </si>
  <si>
    <t>Total_Infected</t>
  </si>
  <si>
    <t>Total_Death</t>
  </si>
  <si>
    <t>Total_Recovery</t>
  </si>
  <si>
    <t>Temperature(Median)</t>
  </si>
  <si>
    <t>Humidity(Median)</t>
  </si>
  <si>
    <t xml:space="preserve">Daegu </t>
  </si>
  <si>
    <t>Country/Region</t>
  </si>
  <si>
    <t>Newly recovered</t>
  </si>
  <si>
    <t>average</t>
  </si>
  <si>
    <t>Germany</t>
  </si>
  <si>
    <t>https://www.timeanddate.com/weather/south-korea/daegu/historic</t>
  </si>
  <si>
    <t>Spain</t>
  </si>
  <si>
    <t>Hokkaido</t>
  </si>
  <si>
    <t>Aichi</t>
  </si>
  <si>
    <t>Tokyo</t>
  </si>
  <si>
    <t>https://www.timeanddate.com/weather/@2130037/historic</t>
  </si>
  <si>
    <t>https://www.timeanddate.com/weather/@11192139/historic</t>
  </si>
  <si>
    <t xml:space="preserve">Lombardy </t>
  </si>
  <si>
    <t>https://www.timeanddate.com/weather/@3174620/historic</t>
  </si>
  <si>
    <t>Veneto</t>
  </si>
  <si>
    <t>https://www.timeanddate.com/weather/@9033009/historic</t>
  </si>
  <si>
    <t>Tehran  province</t>
  </si>
  <si>
    <t>https://www.timeanddate.com/weather/iran/tehran/historic</t>
  </si>
  <si>
    <t>Gilan province</t>
  </si>
  <si>
    <t>https://www.timeanddate.com/weather/@133351/historic</t>
  </si>
  <si>
    <t xml:space="preserve">Oise </t>
  </si>
  <si>
    <t>https://www.timeanddate.com/weather/@6454430/historic</t>
  </si>
  <si>
    <t>Haut-Rhin</t>
  </si>
  <si>
    <t>https://www.timeanddate.com/weather/@3013663/historic</t>
  </si>
  <si>
    <t>North Rhine-Westphalia (Nordrhein-Westfalen)</t>
  </si>
  <si>
    <t>https://www.timeanddate.com/weather/germany/dusseldorf/historic</t>
  </si>
  <si>
    <t>Baden-Württemberg</t>
  </si>
  <si>
    <t>https://www.timeanddate.com/weather/germany/baden-baden/historic</t>
  </si>
  <si>
    <t>Torrejón de Ardoz</t>
  </si>
  <si>
    <t>https://www.timeanddate.com/weather/@6359367/historic</t>
  </si>
  <si>
    <t>Vitoria in the Basque 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</si>
</sst>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m/d"/>
    <numFmt numFmtId="166" formatCode="dmmm"/>
    <numFmt numFmtId="167" formatCode="0.000"/>
    <numFmt numFmtId="168" formatCode="0.0000000000"/>
    <numFmt numFmtId="169" formatCode="0.00000000000"/>
    <numFmt numFmtId="170" formatCode="0.000000"/>
    <numFmt numFmtId="171" formatCode="d\ mmm"/>
    <numFmt numFmtId="172" formatCode="dd\-mmm"/>
  </numFmts>
  <fonts count="25">
    <font>
      <sz val="10"/>
      <color rgb="FF000000"/>
      <name val="Arial"/>
    </font>
    <font>
      <u/>
      <sz val="12"/>
      <color rgb="FF0563C1"/>
      <name val="Calibri"/>
    </font>
    <font>
      <b/>
      <sz val="12"/>
      <color rgb="FF000000"/>
      <name val="Calibri"/>
    </font>
    <font>
      <sz val="12"/>
      <color rgb="FF24292E"/>
      <name val="Helvetica"/>
    </font>
    <font>
      <sz val="10"/>
      <name val="Arial"/>
    </font>
    <font>
      <sz val="10"/>
      <color theme="1"/>
      <name val="Arial"/>
    </font>
    <font>
      <sz val="12"/>
      <color rgb="FF000000"/>
      <name val="Calibri"/>
    </font>
    <font>
      <sz val="12"/>
      <color rgb="FFFF0000"/>
      <name val="Helvetica"/>
    </font>
    <font>
      <sz val="10"/>
      <color rgb="FFFF0000"/>
      <name val="Arial"/>
    </font>
    <font>
      <sz val="10"/>
      <color rgb="FF000000"/>
      <name val="Arial"/>
    </font>
    <font>
      <sz val="12"/>
      <color rgb="FF000000"/>
      <name val="Arial"/>
    </font>
    <font>
      <sz val="12"/>
      <color rgb="FF000000"/>
      <name val="Helvetica"/>
    </font>
    <font>
      <sz val="14"/>
      <color rgb="FFFF0000"/>
      <name val="Arial"/>
    </font>
    <font>
      <sz val="14"/>
      <color rgb="FF181818"/>
      <name val="Arial"/>
    </font>
    <font>
      <sz val="14"/>
      <color rgb="FF000000"/>
      <name val="Arial"/>
    </font>
    <font>
      <b/>
      <sz val="12"/>
      <color rgb="FFFF0000"/>
      <name val="Calibri"/>
    </font>
    <font>
      <sz val="12"/>
      <color rgb="FFFF0000"/>
      <name val="Calibri"/>
    </font>
    <font>
      <sz val="13"/>
      <color rgb="FF181818"/>
      <name val="Arial"/>
    </font>
    <font>
      <sz val="11"/>
      <color rgb="FF000000"/>
      <name val="Calibri"/>
    </font>
    <font>
      <sz val="15"/>
      <color rgb="FF333333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sz val="15"/>
      <color rgb="FF111111"/>
      <name val="Arial"/>
    </font>
    <font>
      <sz val="12"/>
      <color rgb="FF404040"/>
      <name val="Arial"/>
    </font>
    <font>
      <sz val="12"/>
      <color rgb="FF212121"/>
      <name val="Roboto"/>
    </font>
  </fonts>
  <fills count="9">
    <fill>
      <patternFill patternType="none"/>
    </fill>
    <fill>
      <patternFill patternType="gray125"/>
    </fill>
    <fill>
      <patternFill patternType="solid">
        <fgColor rgb="FFF8CBAD"/>
        <bgColor rgb="FFF8CBAD"/>
      </patternFill>
    </fill>
    <fill>
      <patternFill patternType="solid">
        <fgColor rgb="FFAEAAAA"/>
        <bgColor rgb="FFAEAAAA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C6E0B4"/>
        <bgColor rgb="FFC6E0B4"/>
      </patternFill>
    </fill>
    <fill>
      <patternFill patternType="solid">
        <fgColor rgb="FFB4C6E7"/>
        <bgColor rgb="FFB4C6E7"/>
      </patternFill>
    </fill>
    <fill>
      <patternFill patternType="solid">
        <fgColor rgb="FFFFE699"/>
        <bgColor rgb="FFFFE699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3">
    <xf numFmtId="0" fontId="0" fillId="0" borderId="0" xfId="0" applyFont="1" applyAlignment="1"/>
    <xf numFmtId="0" fontId="1" fillId="0" borderId="0" xfId="0" applyFont="1" applyAlignment="1"/>
    <xf numFmtId="0" fontId="3" fillId="0" borderId="2" xfId="0" applyFont="1" applyBorder="1" applyAlignment="1"/>
    <xf numFmtId="0" fontId="2" fillId="2" borderId="2" xfId="0" applyFont="1" applyFill="1" applyBorder="1" applyAlignment="1"/>
    <xf numFmtId="0" fontId="5" fillId="0" borderId="0" xfId="0" applyFont="1" applyAlignment="1"/>
    <xf numFmtId="0" fontId="2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2" xfId="0" applyFont="1" applyBorder="1" applyAlignment="1"/>
    <xf numFmtId="0" fontId="3" fillId="0" borderId="2" xfId="0" applyFont="1" applyBorder="1" applyAlignment="1">
      <alignment horizontal="right"/>
    </xf>
    <xf numFmtId="0" fontId="5" fillId="0" borderId="2" xfId="0" applyFont="1" applyBorder="1"/>
    <xf numFmtId="164" fontId="5" fillId="0" borderId="0" xfId="0" applyNumberFormat="1" applyFont="1"/>
    <xf numFmtId="0" fontId="3" fillId="0" borderId="2" xfId="0" applyFont="1" applyBorder="1" applyAlignment="1"/>
    <xf numFmtId="0" fontId="7" fillId="0" borderId="2" xfId="0" applyFont="1" applyBorder="1" applyAlignment="1"/>
    <xf numFmtId="0" fontId="7" fillId="0" borderId="2" xfId="0" applyFont="1" applyBorder="1" applyAlignment="1">
      <alignment horizontal="right"/>
    </xf>
    <xf numFmtId="0" fontId="8" fillId="0" borderId="2" xfId="0" applyFont="1" applyBorder="1" applyAlignment="1"/>
    <xf numFmtId="0" fontId="6" fillId="0" borderId="0" xfId="0" applyFont="1" applyAlignment="1"/>
    <xf numFmtId="0" fontId="6" fillId="0" borderId="2" xfId="0" applyFont="1" applyBorder="1" applyAlignment="1"/>
    <xf numFmtId="0" fontId="8" fillId="0" borderId="0" xfId="0" applyFont="1" applyAlignment="1"/>
    <xf numFmtId="0" fontId="2" fillId="3" borderId="2" xfId="0" applyFont="1" applyFill="1" applyBorder="1" applyAlignment="1"/>
    <xf numFmtId="0" fontId="3" fillId="3" borderId="2" xfId="0" applyFont="1" applyFill="1" applyBorder="1" applyAlignment="1"/>
    <xf numFmtId="0" fontId="3" fillId="3" borderId="2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10" fillId="4" borderId="2" xfId="0" applyFont="1" applyFill="1" applyBorder="1" applyAlignment="1"/>
    <xf numFmtId="0" fontId="6" fillId="4" borderId="2" xfId="0" applyFont="1" applyFill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5" fillId="0" borderId="6" xfId="0" applyFont="1" applyBorder="1" applyAlignment="1"/>
    <xf numFmtId="0" fontId="11" fillId="0" borderId="2" xfId="0" applyFont="1" applyBorder="1" applyAlignment="1"/>
    <xf numFmtId="0" fontId="11" fillId="0" borderId="0" xfId="0" applyFont="1" applyAlignment="1">
      <alignment horizontal="right"/>
    </xf>
    <xf numFmtId="0" fontId="9" fillId="0" borderId="2" xfId="0" applyFont="1" applyBorder="1" applyAlignment="1"/>
    <xf numFmtId="0" fontId="9" fillId="0" borderId="2" xfId="0" applyFont="1" applyBorder="1"/>
    <xf numFmtId="0" fontId="9" fillId="0" borderId="0" xfId="0" applyFont="1"/>
    <xf numFmtId="0" fontId="5" fillId="0" borderId="4" xfId="0" applyFont="1" applyBorder="1" applyAlignment="1">
      <alignment horizontal="right"/>
    </xf>
    <xf numFmtId="0" fontId="9" fillId="5" borderId="2" xfId="0" applyFont="1" applyFill="1" applyBorder="1" applyAlignment="1">
      <alignment horizontal="left"/>
    </xf>
    <xf numFmtId="0" fontId="6" fillId="6" borderId="2" xfId="0" applyFont="1" applyFill="1" applyBorder="1" applyAlignment="1"/>
    <xf numFmtId="0" fontId="6" fillId="6" borderId="2" xfId="0" applyFont="1" applyFill="1" applyBorder="1" applyAlignment="1"/>
    <xf numFmtId="0" fontId="2" fillId="6" borderId="2" xfId="0" applyFont="1" applyFill="1" applyBorder="1" applyAlignment="1"/>
    <xf numFmtId="0" fontId="12" fillId="6" borderId="2" xfId="0" applyFont="1" applyFill="1" applyBorder="1" applyAlignment="1"/>
    <xf numFmtId="0" fontId="13" fillId="6" borderId="2" xfId="0" applyFont="1" applyFill="1" applyBorder="1" applyAlignment="1"/>
    <xf numFmtId="3" fontId="13" fillId="6" borderId="2" xfId="0" applyNumberFormat="1" applyFont="1" applyFill="1" applyBorder="1" applyAlignment="1">
      <alignment horizontal="right"/>
    </xf>
    <xf numFmtId="0" fontId="13" fillId="4" borderId="2" xfId="0" applyFont="1" applyFill="1" applyBorder="1" applyAlignment="1">
      <alignment horizontal="right"/>
    </xf>
    <xf numFmtId="0" fontId="13" fillId="6" borderId="2" xfId="0" applyFont="1" applyFill="1" applyBorder="1" applyAlignment="1">
      <alignment horizontal="right"/>
    </xf>
    <xf numFmtId="0" fontId="2" fillId="7" borderId="2" xfId="0" applyFont="1" applyFill="1" applyBorder="1" applyAlignment="1"/>
    <xf numFmtId="0" fontId="3" fillId="7" borderId="2" xfId="0" applyFont="1" applyFill="1" applyBorder="1" applyAlignment="1"/>
    <xf numFmtId="0" fontId="3" fillId="7" borderId="2" xfId="0" applyFont="1" applyFill="1" applyBorder="1" applyAlignment="1">
      <alignment horizontal="left"/>
    </xf>
    <xf numFmtId="0" fontId="5" fillId="0" borderId="5" xfId="0" applyFont="1" applyBorder="1" applyAlignment="1"/>
    <xf numFmtId="0" fontId="13" fillId="0" borderId="0" xfId="0" applyFont="1" applyAlignment="1"/>
    <xf numFmtId="0" fontId="2" fillId="8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8" borderId="2" xfId="0" applyFont="1" applyFill="1" applyBorder="1" applyAlignment="1"/>
    <xf numFmtId="0" fontId="13" fillId="8" borderId="2" xfId="0" applyFont="1" applyFill="1" applyBorder="1" applyAlignment="1"/>
    <xf numFmtId="0" fontId="3" fillId="0" borderId="0" xfId="0" applyFont="1" applyAlignment="1">
      <alignment horizontal="center"/>
    </xf>
    <xf numFmtId="0" fontId="14" fillId="8" borderId="2" xfId="0" applyFont="1" applyFill="1" applyBorder="1" applyAlignment="1"/>
    <xf numFmtId="3" fontId="13" fillId="8" borderId="2" xfId="0" applyNumberFormat="1" applyFont="1" applyFill="1" applyBorder="1" applyAlignment="1">
      <alignment horizontal="right"/>
    </xf>
    <xf numFmtId="0" fontId="13" fillId="8" borderId="2" xfId="0" applyFont="1" applyFill="1" applyBorder="1" applyAlignment="1">
      <alignment horizontal="right"/>
    </xf>
    <xf numFmtId="0" fontId="10" fillId="4" borderId="2" xfId="0" applyFont="1" applyFill="1" applyBorder="1" applyAlignment="1">
      <alignment horizontal="right"/>
    </xf>
    <xf numFmtId="0" fontId="6" fillId="4" borderId="2" xfId="0" applyFont="1" applyFill="1" applyBorder="1" applyAlignment="1"/>
    <xf numFmtId="1" fontId="5" fillId="0" borderId="2" xfId="0" applyNumberFormat="1" applyFont="1" applyBorder="1" applyAlignment="1"/>
    <xf numFmtId="0" fontId="3" fillId="0" borderId="0" xfId="0" applyFont="1" applyAlignment="1"/>
    <xf numFmtId="0" fontId="15" fillId="2" borderId="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165" fontId="5" fillId="0" borderId="2" xfId="0" applyNumberFormat="1" applyFont="1" applyBorder="1" applyAlignment="1"/>
    <xf numFmtId="164" fontId="5" fillId="0" borderId="2" xfId="0" applyNumberFormat="1" applyFont="1" applyBorder="1"/>
    <xf numFmtId="0" fontId="5" fillId="0" borderId="0" xfId="0" applyFont="1"/>
    <xf numFmtId="166" fontId="8" fillId="0" borderId="2" xfId="0" applyNumberFormat="1" applyFont="1" applyBorder="1" applyAlignment="1"/>
    <xf numFmtId="164" fontId="8" fillId="0" borderId="2" xfId="0" applyNumberFormat="1" applyFont="1" applyBorder="1"/>
    <xf numFmtId="0" fontId="8" fillId="0" borderId="2" xfId="0" applyFont="1" applyBorder="1"/>
    <xf numFmtId="0" fontId="9" fillId="5" borderId="0" xfId="0" applyFont="1" applyFill="1" applyAlignment="1">
      <alignment horizontal="left"/>
    </xf>
    <xf numFmtId="0" fontId="5" fillId="0" borderId="2" xfId="0" applyFont="1" applyBorder="1" applyAlignment="1"/>
    <xf numFmtId="0" fontId="17" fillId="8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166" fontId="5" fillId="0" borderId="2" xfId="0" applyNumberFormat="1" applyFont="1" applyBorder="1" applyAlignment="1"/>
    <xf numFmtId="0" fontId="8" fillId="0" borderId="0" xfId="0" applyFont="1"/>
    <xf numFmtId="0" fontId="15" fillId="8" borderId="2" xfId="0" applyFont="1" applyFill="1" applyBorder="1" applyAlignment="1"/>
    <xf numFmtId="0" fontId="15" fillId="8" borderId="0" xfId="0" applyFont="1" applyFill="1" applyAlignment="1"/>
    <xf numFmtId="3" fontId="5" fillId="0" borderId="2" xfId="0" applyNumberFormat="1" applyFont="1" applyBorder="1"/>
    <xf numFmtId="164" fontId="5" fillId="0" borderId="0" xfId="0" applyNumberFormat="1" applyFont="1" applyAlignment="1"/>
    <xf numFmtId="3" fontId="8" fillId="0" borderId="2" xfId="0" applyNumberFormat="1" applyFont="1" applyBorder="1"/>
    <xf numFmtId="164" fontId="8" fillId="0" borderId="0" xfId="0" applyNumberFormat="1" applyFont="1" applyAlignment="1"/>
    <xf numFmtId="167" fontId="5" fillId="0" borderId="0" xfId="0" applyNumberFormat="1" applyFont="1"/>
    <xf numFmtId="166" fontId="5" fillId="0" borderId="0" xfId="0" applyNumberFormat="1" applyFont="1" applyAlignment="1"/>
    <xf numFmtId="168" fontId="5" fillId="0" borderId="0" xfId="0" applyNumberFormat="1" applyFont="1"/>
    <xf numFmtId="169" fontId="5" fillId="0" borderId="0" xfId="0" applyNumberFormat="1" applyFont="1"/>
    <xf numFmtId="170" fontId="5" fillId="0" borderId="0" xfId="0" applyNumberFormat="1" applyFont="1"/>
    <xf numFmtId="164" fontId="8" fillId="0" borderId="0" xfId="0" applyNumberFormat="1" applyFont="1"/>
    <xf numFmtId="3" fontId="5" fillId="0" borderId="0" xfId="0" applyNumberFormat="1" applyFont="1"/>
    <xf numFmtId="3" fontId="8" fillId="0" borderId="0" xfId="0" applyNumberFormat="1" applyFont="1" applyAlignment="1"/>
    <xf numFmtId="0" fontId="18" fillId="0" borderId="0" xfId="0" applyFont="1" applyAlignment="1"/>
    <xf numFmtId="0" fontId="18" fillId="0" borderId="0" xfId="0" applyFont="1" applyAlignment="1">
      <alignment horizontal="right"/>
    </xf>
    <xf numFmtId="0" fontId="2" fillId="2" borderId="0" xfId="0" applyFont="1" applyFill="1" applyAlignment="1">
      <alignment horizontal="center"/>
    </xf>
    <xf numFmtId="0" fontId="19" fillId="5" borderId="0" xfId="0" applyFont="1" applyFill="1" applyAlignment="1"/>
    <xf numFmtId="0" fontId="6" fillId="0" borderId="0" xfId="0" applyFont="1" applyAlignment="1"/>
    <xf numFmtId="16" fontId="6" fillId="0" borderId="0" xfId="0" applyNumberFormat="1" applyFont="1" applyAlignment="1">
      <alignment horizontal="center" vertical="center"/>
    </xf>
    <xf numFmtId="171" fontId="5" fillId="0" borderId="2" xfId="0" applyNumberFormat="1" applyFont="1" applyBorder="1" applyAlignment="1"/>
    <xf numFmtId="0" fontId="19" fillId="0" borderId="2" xfId="0" applyFont="1" applyBorder="1" applyAlignment="1"/>
    <xf numFmtId="0" fontId="20" fillId="0" borderId="2" xfId="0" applyFont="1" applyBorder="1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1" fillId="0" borderId="0" xfId="0" applyFont="1" applyAlignment="1"/>
    <xf numFmtId="0" fontId="22" fillId="5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3" fillId="5" borderId="0" xfId="0" applyFont="1" applyFill="1" applyAlignment="1"/>
    <xf numFmtId="0" fontId="23" fillId="5" borderId="0" xfId="0" applyFont="1" applyFill="1" applyAlignment="1">
      <alignment horizontal="left"/>
    </xf>
    <xf numFmtId="164" fontId="5" fillId="0" borderId="2" xfId="0" applyNumberFormat="1" applyFont="1" applyBorder="1" applyAlignment="1"/>
    <xf numFmtId="0" fontId="24" fillId="5" borderId="0" xfId="0" applyFont="1" applyFill="1" applyAlignment="1"/>
    <xf numFmtId="0" fontId="24" fillId="5" borderId="0" xfId="0" applyFont="1" applyFill="1" applyAlignment="1">
      <alignment horizontal="left"/>
    </xf>
    <xf numFmtId="0" fontId="3" fillId="0" borderId="0" xfId="0" applyFont="1" applyAlignment="1"/>
    <xf numFmtId="0" fontId="2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2" fillId="2" borderId="0" xfId="0" applyFont="1" applyFill="1" applyAlignment="1"/>
    <xf numFmtId="0" fontId="5" fillId="0" borderId="0" xfId="0" applyFont="1" applyAlignment="1">
      <alignment horizontal="center"/>
    </xf>
    <xf numFmtId="171" fontId="5" fillId="0" borderId="0" xfId="0" applyNumberFormat="1" applyFont="1" applyAlignment="1">
      <alignment horizontal="center"/>
    </xf>
    <xf numFmtId="164" fontId="0" fillId="0" borderId="0" xfId="0" applyNumberFormat="1" applyFont="1" applyAlignment="1"/>
    <xf numFmtId="0" fontId="2" fillId="2" borderId="1" xfId="0" applyFont="1" applyFill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2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16" fontId="2" fillId="3" borderId="1" xfId="0" applyNumberFormat="1" applyFont="1" applyFill="1" applyBorder="1" applyAlignment="1">
      <alignment horizontal="center"/>
    </xf>
    <xf numFmtId="16" fontId="2" fillId="6" borderId="1" xfId="0" applyNumberFormat="1" applyFont="1" applyFill="1" applyBorder="1" applyAlignment="1">
      <alignment horizontal="center"/>
    </xf>
    <xf numFmtId="16" fontId="2" fillId="7" borderId="1" xfId="0" applyNumberFormat="1" applyFont="1" applyFill="1" applyBorder="1" applyAlignment="1">
      <alignment horizontal="center"/>
    </xf>
    <xf numFmtId="16" fontId="2" fillId="8" borderId="1" xfId="0" applyNumberFormat="1" applyFont="1" applyFill="1" applyBorder="1" applyAlignment="1">
      <alignment horizontal="center"/>
    </xf>
    <xf numFmtId="172" fontId="6" fillId="0" borderId="0" xfId="0" applyNumberFormat="1" applyFont="1" applyAlignment="1">
      <alignment horizontal="center" vertical="center"/>
    </xf>
    <xf numFmtId="0" fontId="0" fillId="0" borderId="0" xfId="0" applyFont="1" applyAlignment="1"/>
    <xf numFmtId="16" fontId="6" fillId="0" borderId="0" xfId="0" applyNumberFormat="1" applyFont="1" applyAlignment="1">
      <alignment horizontal="center" vertic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lineChart>
        <c:grouping val="standard"/>
        <c:varyColors val="1"/>
        <c:ser>
          <c:idx val="0"/>
          <c:order val="0"/>
          <c:marker>
            <c:symbol val="none"/>
          </c:marker>
          <c:val>
            <c:numRef>
              <c:f>'new parameters'!$A$7:$A$20</c:f>
              <c:numCache>
                <c:formatCode>dmmm</c:formatCode>
                <c:ptCount val="14"/>
                <c:pt idx="0">
                  <c:v>43863</c:v>
                </c:pt>
                <c:pt idx="1">
                  <c:v>43865</c:v>
                </c:pt>
                <c:pt idx="2">
                  <c:v>43867</c:v>
                </c:pt>
                <c:pt idx="3">
                  <c:v>43869</c:v>
                </c:pt>
                <c:pt idx="4">
                  <c:v>43871</c:v>
                </c:pt>
                <c:pt idx="5">
                  <c:v>43873</c:v>
                </c:pt>
                <c:pt idx="6">
                  <c:v>43875</c:v>
                </c:pt>
                <c:pt idx="7">
                  <c:v>43877</c:v>
                </c:pt>
                <c:pt idx="8">
                  <c:v>43879</c:v>
                </c:pt>
                <c:pt idx="9">
                  <c:v>43881</c:v>
                </c:pt>
                <c:pt idx="10">
                  <c:v>43883</c:v>
                </c:pt>
                <c:pt idx="11">
                  <c:v>43885</c:v>
                </c:pt>
                <c:pt idx="12">
                  <c:v>43887</c:v>
                </c:pt>
                <c:pt idx="13">
                  <c:v>43889</c:v>
                </c:pt>
              </c:numCache>
            </c:numRef>
          </c:val>
          <c:smooth val="1"/>
        </c:ser>
        <c:ser>
          <c:idx val="1"/>
          <c:order val="1"/>
          <c:marker>
            <c:symbol val="none"/>
          </c:marker>
          <c:val>
            <c:numRef>
              <c:f>'new parameters'!$P$5:$P$20</c:f>
              <c:numCache>
                <c:formatCode>0.0</c:formatCode>
                <c:ptCount val="15"/>
                <c:pt idx="0" formatCode="General">
                  <c:v>0</c:v>
                </c:pt>
                <c:pt idx="1">
                  <c:v>50.900000000000006</c:v>
                </c:pt>
                <c:pt idx="2">
                  <c:v>50</c:v>
                </c:pt>
                <c:pt idx="3">
                  <c:v>41</c:v>
                </c:pt>
                <c:pt idx="4">
                  <c:v>42.8</c:v>
                </c:pt>
                <c:pt idx="5">
                  <c:v>49.1</c:v>
                </c:pt>
                <c:pt idx="6">
                  <c:v>52.7</c:v>
                </c:pt>
                <c:pt idx="7">
                  <c:v>56.3</c:v>
                </c:pt>
                <c:pt idx="8">
                  <c:v>38.299999999999997</c:v>
                </c:pt>
                <c:pt idx="9">
                  <c:v>51.8</c:v>
                </c:pt>
                <c:pt idx="10">
                  <c:v>53.6</c:v>
                </c:pt>
                <c:pt idx="11">
                  <c:v>55.4</c:v>
                </c:pt>
                <c:pt idx="12">
                  <c:v>68</c:v>
                </c:pt>
                <c:pt idx="13">
                  <c:v>53.6</c:v>
                </c:pt>
                <c:pt idx="14">
                  <c:v>43.7</c:v>
                </c:pt>
              </c:numCache>
            </c:numRef>
          </c:val>
          <c:smooth val="1"/>
        </c:ser>
        <c:ser>
          <c:idx val="2"/>
          <c:order val="2"/>
          <c:marker>
            <c:symbol val="none"/>
          </c:marker>
          <c:val>
            <c:numRef>
              <c:f>'new parameters'!$Q$5:$Q$20</c:f>
            </c:numRef>
          </c:val>
          <c:smooth val="1"/>
        </c:ser>
        <c:ser>
          <c:idx val="3"/>
          <c:order val="3"/>
          <c:marker>
            <c:symbol val="none"/>
          </c:marker>
          <c:val>
            <c:numRef>
              <c:f>'new parameters'!$R$5:$R$20</c:f>
            </c:numRef>
          </c:val>
          <c:smooth val="1"/>
        </c:ser>
        <c:ser>
          <c:idx val="4"/>
          <c:order val="4"/>
          <c:marker>
            <c:symbol val="none"/>
          </c:marker>
          <c:val>
            <c:numRef>
              <c:f>'new parameters'!$S$5:$S$20</c:f>
            </c:numRef>
          </c:val>
          <c:smooth val="1"/>
        </c:ser>
        <c:ser>
          <c:idx val="5"/>
          <c:order val="5"/>
          <c:marker>
            <c:symbol val="none"/>
          </c:marker>
          <c:val>
            <c:numRef>
              <c:f>'new parameters'!$T$5:$T$20</c:f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51864368"/>
        <c:axId val="-1038953536"/>
      </c:lineChart>
      <c:catAx>
        <c:axId val="-105186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-1038953536"/>
        <c:crosses val="autoZero"/>
        <c:auto val="1"/>
        <c:lblAlgn val="ctr"/>
        <c:lblOffset val="100"/>
        <c:noMultiLvlLbl val="1"/>
      </c:catAx>
      <c:valAx>
        <c:axId val="-10389535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dmmm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-1051864368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866775</xdr:colOff>
      <xdr:row>25</xdr:row>
      <xdr:rowOff>28575</xdr:rowOff>
    </xdr:from>
    <xdr:ext cx="7410450" cy="4581525"/>
    <xdr:graphicFrame macro="">
      <xdr:nvGraphicFramePr>
        <xdr:cNvPr id="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628650</xdr:colOff>
      <xdr:row>0</xdr:row>
      <xdr:rowOff>76200</xdr:rowOff>
    </xdr:from>
    <xdr:ext cx="2933700" cy="2619375"/>
    <xdr:pic>
      <xdr:nvPicPr>
        <xdr:cNvPr id="2" name="image2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361950</xdr:colOff>
      <xdr:row>1</xdr:row>
      <xdr:rowOff>38100</xdr:rowOff>
    </xdr:from>
    <xdr:ext cx="2695575" cy="2686050"/>
    <xdr:pic>
      <xdr:nvPicPr>
        <xdr:cNvPr id="3" name="image3.pn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209550</xdr:colOff>
      <xdr:row>14</xdr:row>
      <xdr:rowOff>38100</xdr:rowOff>
    </xdr:from>
    <xdr:ext cx="2695575" cy="2686050"/>
    <xdr:pic>
      <xdr:nvPicPr>
        <xdr:cNvPr id="4" name="image1.pn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209550</xdr:rowOff>
    </xdr:from>
    <xdr:ext cx="2590800" cy="2581275"/>
    <xdr:pic>
      <xdr:nvPicPr>
        <xdr:cNvPr id="5" name="image5.png" title="Image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952500</xdr:colOff>
      <xdr:row>13</xdr:row>
      <xdr:rowOff>200025</xdr:rowOff>
    </xdr:from>
    <xdr:ext cx="2933700" cy="2257425"/>
    <xdr:pic>
      <xdr:nvPicPr>
        <xdr:cNvPr id="6" name="image6.png" title="Image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142875</xdr:colOff>
      <xdr:row>0</xdr:row>
      <xdr:rowOff>76200</xdr:rowOff>
    </xdr:from>
    <xdr:ext cx="3000375" cy="2352675"/>
    <xdr:pic>
      <xdr:nvPicPr>
        <xdr:cNvPr id="7" name="image4.png" title="Image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171450</xdr:colOff>
      <xdr:row>11</xdr:row>
      <xdr:rowOff>104775</xdr:rowOff>
    </xdr:from>
    <xdr:ext cx="3000375" cy="2971800"/>
    <xdr:pic>
      <xdr:nvPicPr>
        <xdr:cNvPr id="8" name="image7.png" title="Image"/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828675</xdr:colOff>
      <xdr:row>25</xdr:row>
      <xdr:rowOff>190500</xdr:rowOff>
    </xdr:from>
    <xdr:ext cx="3000375" cy="2533650"/>
    <xdr:pic>
      <xdr:nvPicPr>
        <xdr:cNvPr id="9" name="image8.png" title="Image"/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19050</xdr:colOff>
      <xdr:row>25</xdr:row>
      <xdr:rowOff>190500</xdr:rowOff>
    </xdr:from>
    <xdr:ext cx="2933700" cy="2924175"/>
    <xdr:pic>
      <xdr:nvPicPr>
        <xdr:cNvPr id="10" name="image10.png" title="Image"/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400050</xdr:colOff>
      <xdr:row>14</xdr:row>
      <xdr:rowOff>28575</xdr:rowOff>
    </xdr:from>
    <xdr:ext cx="2343150" cy="2352675"/>
    <xdr:pic>
      <xdr:nvPicPr>
        <xdr:cNvPr id="11" name="image9.png" title="Image"/>
        <xdr:cNvPicPr preferRelativeResize="0"/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imeanddate.com/weather/@6454430/historic" TargetMode="External"/><Relationship Id="rId3" Type="http://schemas.openxmlformats.org/officeDocument/2006/relationships/hyperlink" Target="https://www.timeanddate.com/weather/@11192139/historic" TargetMode="External"/><Relationship Id="rId7" Type="http://schemas.openxmlformats.org/officeDocument/2006/relationships/hyperlink" Target="https://www.timeanddate.com/weather/@133351/historic" TargetMode="External"/><Relationship Id="rId12" Type="http://schemas.openxmlformats.org/officeDocument/2006/relationships/hyperlink" Target="https://www.timeanddate.com/weather/@6359367/historic" TargetMode="External"/><Relationship Id="rId2" Type="http://schemas.openxmlformats.org/officeDocument/2006/relationships/hyperlink" Target="https://www.timeanddate.com/weather/@2130037/historic" TargetMode="External"/><Relationship Id="rId1" Type="http://schemas.openxmlformats.org/officeDocument/2006/relationships/hyperlink" Target="https://www.timeanddate.com/weather/south-korea/daegu/historic" TargetMode="External"/><Relationship Id="rId6" Type="http://schemas.openxmlformats.org/officeDocument/2006/relationships/hyperlink" Target="https://www.timeanddate.com/weather/iran/tehran/historic" TargetMode="External"/><Relationship Id="rId11" Type="http://schemas.openxmlformats.org/officeDocument/2006/relationships/hyperlink" Target="https://www.timeanddate.com/weather/germany/baden-baden/historic" TargetMode="External"/><Relationship Id="rId5" Type="http://schemas.openxmlformats.org/officeDocument/2006/relationships/hyperlink" Target="https://www.timeanddate.com/weather/@9033009/historic" TargetMode="External"/><Relationship Id="rId10" Type="http://schemas.openxmlformats.org/officeDocument/2006/relationships/hyperlink" Target="https://www.timeanddate.com/weather/germany/dusseldorf/historic" TargetMode="External"/><Relationship Id="rId4" Type="http://schemas.openxmlformats.org/officeDocument/2006/relationships/hyperlink" Target="https://www.timeanddate.com/weather/@3174620/historic" TargetMode="External"/><Relationship Id="rId9" Type="http://schemas.openxmlformats.org/officeDocument/2006/relationships/hyperlink" Target="https://www.timeanddate.com/weather/@3013663/histori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4"/>
  <sheetViews>
    <sheetView topLeftCell="A14" workbookViewId="0">
      <selection activeCell="P4" activeCellId="1" sqref="L4:L34 P4:P34"/>
    </sheetView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9.5703125" customWidth="1"/>
    <col min="6" max="6" width="5" customWidth="1"/>
    <col min="7" max="7" width="9.5703125" customWidth="1"/>
    <col min="8" max="8" width="5" customWidth="1"/>
    <col min="9" max="9" width="9.42578125" customWidth="1"/>
    <col min="10" max="10" width="5" customWidth="1"/>
    <col min="13" max="14" width="9.5703125" customWidth="1"/>
    <col min="15" max="15" width="9.42578125" customWidth="1"/>
  </cols>
  <sheetData>
    <row r="1" spans="1:16" ht="15.75" customHeight="1">
      <c r="E1" s="120" t="s">
        <v>2</v>
      </c>
      <c r="F1" s="121"/>
      <c r="G1" s="121"/>
      <c r="H1" s="121"/>
      <c r="I1" s="121"/>
      <c r="J1" s="122"/>
    </row>
    <row r="2" spans="1:16" ht="15.75" customHeight="1"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">
      <c r="A4" s="2" t="s">
        <v>13</v>
      </c>
      <c r="B4" s="9">
        <v>5806</v>
      </c>
      <c r="C4" s="9">
        <v>204</v>
      </c>
      <c r="D4" s="9">
        <v>141</v>
      </c>
      <c r="E4" s="8">
        <v>10</v>
      </c>
      <c r="F4" s="8">
        <v>10</v>
      </c>
      <c r="G4" s="8">
        <v>14</v>
      </c>
      <c r="H4" s="8">
        <v>13</v>
      </c>
      <c r="I4" s="8">
        <v>13</v>
      </c>
      <c r="J4" s="8">
        <v>8</v>
      </c>
      <c r="K4" s="11">
        <f t="shared" ref="K4:K34" si="0">MEDIAN(E4:J4)</f>
        <v>11.5</v>
      </c>
      <c r="L4" s="11">
        <f t="shared" ref="L4:L34" si="1">(K4*9/5)+32</f>
        <v>52.7</v>
      </c>
      <c r="M4" s="8">
        <v>92</v>
      </c>
      <c r="N4" s="8">
        <v>73</v>
      </c>
      <c r="O4" s="8">
        <v>87</v>
      </c>
      <c r="P4" s="11">
        <f t="shared" ref="P4:P34" si="2">AVERAGE(M4:O4)</f>
        <v>84</v>
      </c>
    </row>
    <row r="5" spans="1:16" ht="15">
      <c r="A5" s="2" t="s">
        <v>17</v>
      </c>
      <c r="B5" s="9">
        <v>538</v>
      </c>
      <c r="C5" s="12"/>
      <c r="D5" s="9">
        <v>14</v>
      </c>
      <c r="E5" s="8">
        <v>11</v>
      </c>
      <c r="F5" s="8">
        <v>10</v>
      </c>
      <c r="G5" s="8">
        <v>15</v>
      </c>
      <c r="H5" s="8">
        <v>13</v>
      </c>
      <c r="I5" s="8">
        <v>13</v>
      </c>
      <c r="J5" s="8">
        <v>13</v>
      </c>
      <c r="K5" s="11">
        <f t="shared" si="0"/>
        <v>13</v>
      </c>
      <c r="L5" s="11">
        <f t="shared" si="1"/>
        <v>55.4</v>
      </c>
      <c r="M5" s="8">
        <v>98</v>
      </c>
      <c r="N5" s="8">
        <v>83</v>
      </c>
      <c r="O5" s="8">
        <v>90</v>
      </c>
      <c r="P5" s="11">
        <f t="shared" si="2"/>
        <v>90.333333333333329</v>
      </c>
    </row>
    <row r="6" spans="1:16" ht="15">
      <c r="A6" s="2" t="s">
        <v>18</v>
      </c>
      <c r="B6" s="9">
        <v>436</v>
      </c>
      <c r="C6" s="12"/>
      <c r="D6" s="9">
        <v>11</v>
      </c>
      <c r="E6" s="8">
        <v>5</v>
      </c>
      <c r="F6" s="8">
        <v>5</v>
      </c>
      <c r="G6" s="8">
        <v>18</v>
      </c>
      <c r="H6" s="8">
        <v>18</v>
      </c>
      <c r="I6" s="8">
        <v>10</v>
      </c>
      <c r="J6" s="8">
        <v>10</v>
      </c>
      <c r="K6" s="11">
        <f t="shared" si="0"/>
        <v>10</v>
      </c>
      <c r="L6" s="11">
        <f t="shared" si="1"/>
        <v>50</v>
      </c>
      <c r="M6" s="8">
        <v>87</v>
      </c>
      <c r="N6" s="8">
        <v>20</v>
      </c>
      <c r="O6" s="8">
        <v>71</v>
      </c>
      <c r="P6" s="11">
        <f t="shared" si="2"/>
        <v>59.333333333333336</v>
      </c>
    </row>
    <row r="7" spans="1:16" ht="15">
      <c r="A7" s="2" t="s">
        <v>19</v>
      </c>
      <c r="B7" s="9">
        <v>352</v>
      </c>
      <c r="C7" s="9">
        <v>2</v>
      </c>
      <c r="D7" s="9">
        <v>3</v>
      </c>
      <c r="E7" s="8">
        <v>3</v>
      </c>
      <c r="F7" s="8">
        <v>3</v>
      </c>
      <c r="G7" s="8">
        <v>12</v>
      </c>
      <c r="H7" s="8">
        <v>12</v>
      </c>
      <c r="I7" s="8">
        <v>9</v>
      </c>
      <c r="J7" s="8">
        <v>9</v>
      </c>
      <c r="K7" s="11">
        <f t="shared" si="0"/>
        <v>9</v>
      </c>
      <c r="L7" s="11">
        <f t="shared" si="1"/>
        <v>48.2</v>
      </c>
      <c r="M7" s="8">
        <v>60</v>
      </c>
      <c r="N7" s="8">
        <v>29</v>
      </c>
      <c r="O7" s="8">
        <v>28</v>
      </c>
      <c r="P7" s="11">
        <f t="shared" si="2"/>
        <v>39</v>
      </c>
    </row>
    <row r="8" spans="1:16" ht="15">
      <c r="A8" s="2" t="s">
        <v>20</v>
      </c>
      <c r="B8" s="9">
        <v>332</v>
      </c>
      <c r="C8" s="12"/>
      <c r="D8" s="9">
        <v>2</v>
      </c>
      <c r="E8" s="8">
        <v>8</v>
      </c>
      <c r="F8" s="8">
        <v>8</v>
      </c>
      <c r="G8" s="8">
        <v>14</v>
      </c>
      <c r="H8" s="8">
        <v>14</v>
      </c>
      <c r="I8" s="8">
        <v>11</v>
      </c>
      <c r="J8" s="8">
        <v>11</v>
      </c>
      <c r="K8" s="11">
        <f t="shared" si="0"/>
        <v>11</v>
      </c>
      <c r="L8" s="11">
        <f t="shared" si="1"/>
        <v>51.8</v>
      </c>
      <c r="M8" s="8">
        <v>54</v>
      </c>
      <c r="N8" s="8">
        <v>41</v>
      </c>
      <c r="O8" s="8">
        <v>45</v>
      </c>
      <c r="P8" s="11">
        <f t="shared" si="2"/>
        <v>46.666666666666664</v>
      </c>
    </row>
    <row r="9" spans="1:16" ht="15">
      <c r="A9" s="2" t="s">
        <v>21</v>
      </c>
      <c r="B9" s="9">
        <v>237</v>
      </c>
      <c r="C9" s="12"/>
      <c r="D9" s="9">
        <v>3</v>
      </c>
      <c r="E9" s="8">
        <v>0</v>
      </c>
      <c r="F9" s="8">
        <v>-2</v>
      </c>
      <c r="G9" s="8">
        <v>12</v>
      </c>
      <c r="H9" s="8">
        <v>9</v>
      </c>
      <c r="I9" s="8">
        <v>9</v>
      </c>
      <c r="J9" s="8">
        <v>3</v>
      </c>
      <c r="K9" s="11">
        <f t="shared" si="0"/>
        <v>6</v>
      </c>
      <c r="L9" s="11">
        <f t="shared" si="1"/>
        <v>42.8</v>
      </c>
      <c r="M9" s="8">
        <v>99</v>
      </c>
      <c r="N9" s="8">
        <v>39</v>
      </c>
      <c r="O9" s="8">
        <v>49</v>
      </c>
      <c r="P9" s="11">
        <f t="shared" si="2"/>
        <v>62.333333333333336</v>
      </c>
    </row>
    <row r="10" spans="1:16" ht="15">
      <c r="A10" s="2" t="s">
        <v>22</v>
      </c>
      <c r="B10" s="9">
        <v>240</v>
      </c>
      <c r="C10" s="12"/>
      <c r="D10" s="9">
        <v>7</v>
      </c>
      <c r="E10" s="8">
        <v>4</v>
      </c>
      <c r="F10" s="8">
        <v>4</v>
      </c>
      <c r="G10" s="8">
        <v>13</v>
      </c>
      <c r="H10" s="8">
        <v>13</v>
      </c>
      <c r="I10" s="8">
        <v>7</v>
      </c>
      <c r="J10" s="8">
        <v>7</v>
      </c>
      <c r="K10" s="11">
        <f t="shared" si="0"/>
        <v>7</v>
      </c>
      <c r="L10" s="11">
        <f t="shared" si="1"/>
        <v>44.6</v>
      </c>
      <c r="M10" s="8">
        <v>88</v>
      </c>
      <c r="N10" s="8">
        <v>39</v>
      </c>
      <c r="O10" s="8">
        <v>62</v>
      </c>
      <c r="P10" s="11">
        <f t="shared" si="2"/>
        <v>63</v>
      </c>
    </row>
    <row r="11" spans="1:16" ht="15">
      <c r="A11" s="2" t="s">
        <v>23</v>
      </c>
      <c r="B11" s="9">
        <v>211</v>
      </c>
      <c r="C11" s="12"/>
      <c r="D11" s="9">
        <v>1</v>
      </c>
      <c r="E11" s="8">
        <v>9</v>
      </c>
      <c r="F11" s="8">
        <v>8</v>
      </c>
      <c r="G11" s="8">
        <v>10</v>
      </c>
      <c r="H11" s="8">
        <v>9</v>
      </c>
      <c r="I11" s="8">
        <v>9</v>
      </c>
      <c r="J11" s="8">
        <v>8</v>
      </c>
      <c r="K11" s="11">
        <f t="shared" si="0"/>
        <v>9</v>
      </c>
      <c r="L11" s="11">
        <f t="shared" si="1"/>
        <v>48.2</v>
      </c>
      <c r="M11" s="8">
        <v>84</v>
      </c>
      <c r="N11" s="8">
        <v>78</v>
      </c>
      <c r="O11" s="8">
        <v>86</v>
      </c>
      <c r="P11" s="11">
        <f t="shared" si="2"/>
        <v>82.666666666666671</v>
      </c>
    </row>
    <row r="12" spans="1:16" ht="15">
      <c r="A12" s="2" t="s">
        <v>24</v>
      </c>
      <c r="B12" s="9">
        <v>177</v>
      </c>
      <c r="C12" s="9">
        <v>1</v>
      </c>
      <c r="D12" s="9">
        <v>1</v>
      </c>
      <c r="E12" s="8">
        <v>8</v>
      </c>
      <c r="F12" s="8">
        <v>7</v>
      </c>
      <c r="G12" s="8">
        <v>9</v>
      </c>
      <c r="H12" s="8">
        <v>8</v>
      </c>
      <c r="I12" s="8">
        <v>9</v>
      </c>
      <c r="J12" s="8">
        <v>8</v>
      </c>
      <c r="K12" s="11">
        <f t="shared" si="0"/>
        <v>8</v>
      </c>
      <c r="L12" s="11">
        <f t="shared" si="1"/>
        <v>46.4</v>
      </c>
      <c r="M12" s="8">
        <v>95</v>
      </c>
      <c r="N12" s="8">
        <v>85</v>
      </c>
      <c r="O12" s="8">
        <v>93</v>
      </c>
      <c r="P12" s="11">
        <f t="shared" si="2"/>
        <v>91</v>
      </c>
    </row>
    <row r="13" spans="1:16" ht="15">
      <c r="A13" s="2" t="s">
        <v>25</v>
      </c>
      <c r="B13" s="9">
        <v>184</v>
      </c>
      <c r="C13" s="12"/>
      <c r="D13" s="9">
        <v>2</v>
      </c>
      <c r="E13" s="8">
        <v>-1</v>
      </c>
      <c r="F13" s="8">
        <v>-1</v>
      </c>
      <c r="G13" s="8">
        <v>11</v>
      </c>
      <c r="H13" s="8">
        <v>11</v>
      </c>
      <c r="I13" s="8">
        <v>6</v>
      </c>
      <c r="J13" s="8">
        <v>6</v>
      </c>
      <c r="K13" s="11">
        <f t="shared" si="0"/>
        <v>6</v>
      </c>
      <c r="L13" s="11">
        <f t="shared" si="1"/>
        <v>42.8</v>
      </c>
      <c r="M13" s="8">
        <v>51</v>
      </c>
      <c r="N13" s="8">
        <v>32</v>
      </c>
      <c r="O13" s="8">
        <v>54</v>
      </c>
      <c r="P13" s="11">
        <f t="shared" si="2"/>
        <v>45.666666666666664</v>
      </c>
    </row>
    <row r="14" spans="1:16" ht="15">
      <c r="A14" s="2" t="s">
        <v>26</v>
      </c>
      <c r="B14" s="9">
        <v>168</v>
      </c>
      <c r="C14" s="12"/>
      <c r="D14" s="9">
        <v>5</v>
      </c>
      <c r="E14" s="9">
        <v>1</v>
      </c>
      <c r="F14" s="9">
        <v>1</v>
      </c>
      <c r="G14" s="8">
        <v>11</v>
      </c>
      <c r="H14" s="8">
        <v>11</v>
      </c>
      <c r="I14" s="8">
        <v>3</v>
      </c>
      <c r="J14" s="8">
        <v>3</v>
      </c>
      <c r="K14" s="11">
        <f t="shared" si="0"/>
        <v>3</v>
      </c>
      <c r="L14" s="11">
        <f t="shared" si="1"/>
        <v>37.4</v>
      </c>
      <c r="M14" s="8">
        <v>79</v>
      </c>
      <c r="N14" s="8">
        <v>30</v>
      </c>
      <c r="O14" s="8">
        <v>73</v>
      </c>
      <c r="P14" s="11">
        <f t="shared" si="2"/>
        <v>60.666666666666664</v>
      </c>
    </row>
    <row r="15" spans="1:16" ht="15">
      <c r="A15" s="2" t="s">
        <v>27</v>
      </c>
      <c r="B15" s="9">
        <v>135</v>
      </c>
      <c r="C15" s="9">
        <v>1</v>
      </c>
      <c r="D15" s="9">
        <v>9</v>
      </c>
      <c r="E15" s="8">
        <v>3</v>
      </c>
      <c r="F15" s="8">
        <v>0</v>
      </c>
      <c r="G15" s="8">
        <v>8</v>
      </c>
      <c r="H15" s="8">
        <v>6</v>
      </c>
      <c r="I15" s="8">
        <v>6</v>
      </c>
      <c r="J15" s="8">
        <v>3</v>
      </c>
      <c r="K15" s="11">
        <f t="shared" si="0"/>
        <v>4.5</v>
      </c>
      <c r="L15" s="11">
        <f t="shared" si="1"/>
        <v>40.1</v>
      </c>
      <c r="M15" s="8">
        <v>67</v>
      </c>
      <c r="N15" s="8">
        <v>31</v>
      </c>
      <c r="O15" s="8">
        <v>48</v>
      </c>
      <c r="P15" s="11">
        <f t="shared" si="2"/>
        <v>48.666666666666664</v>
      </c>
    </row>
    <row r="16" spans="1:16" ht="15">
      <c r="A16" s="2" t="s">
        <v>28</v>
      </c>
      <c r="B16" s="9">
        <v>139</v>
      </c>
      <c r="C16" s="9">
        <v>1</v>
      </c>
      <c r="D16" s="9">
        <v>5</v>
      </c>
      <c r="E16" s="8">
        <v>-5</v>
      </c>
      <c r="F16" s="10"/>
      <c r="G16" s="8">
        <v>7</v>
      </c>
      <c r="H16" s="10"/>
      <c r="I16" s="8">
        <v>7</v>
      </c>
      <c r="J16" s="10"/>
      <c r="K16" s="11">
        <f t="shared" si="0"/>
        <v>7</v>
      </c>
      <c r="L16" s="11">
        <f t="shared" si="1"/>
        <v>44.6</v>
      </c>
      <c r="M16" s="8">
        <v>71</v>
      </c>
      <c r="N16" s="8">
        <v>32</v>
      </c>
      <c r="O16" s="8">
        <v>16</v>
      </c>
      <c r="P16" s="11">
        <f t="shared" si="2"/>
        <v>39.666666666666664</v>
      </c>
    </row>
    <row r="17" spans="1:16" ht="15">
      <c r="A17" s="2" t="s">
        <v>29</v>
      </c>
      <c r="B17" s="9">
        <v>120</v>
      </c>
      <c r="C17" s="12"/>
      <c r="D17" s="12"/>
      <c r="E17" s="8">
        <v>8</v>
      </c>
      <c r="F17" s="8">
        <v>6</v>
      </c>
      <c r="G17" s="8">
        <v>14</v>
      </c>
      <c r="H17" s="8">
        <v>10</v>
      </c>
      <c r="I17" s="8">
        <v>10</v>
      </c>
      <c r="J17" s="8">
        <v>9</v>
      </c>
      <c r="K17" s="11">
        <f t="shared" si="0"/>
        <v>9.5</v>
      </c>
      <c r="L17" s="11">
        <f t="shared" si="1"/>
        <v>49.1</v>
      </c>
      <c r="M17" s="8">
        <v>46</v>
      </c>
      <c r="N17" s="8">
        <v>39</v>
      </c>
      <c r="O17" s="8">
        <v>62</v>
      </c>
      <c r="P17" s="11">
        <f t="shared" si="2"/>
        <v>49</v>
      </c>
    </row>
    <row r="18" spans="1:16" ht="15">
      <c r="A18" s="2" t="s">
        <v>30</v>
      </c>
      <c r="B18" s="9">
        <v>87</v>
      </c>
      <c r="C18" s="12"/>
      <c r="D18" s="12"/>
      <c r="E18" s="8">
        <v>-3</v>
      </c>
      <c r="F18" s="8">
        <v>-8</v>
      </c>
      <c r="G18" s="8">
        <v>10</v>
      </c>
      <c r="H18" s="8">
        <v>7</v>
      </c>
      <c r="I18" s="8">
        <v>8</v>
      </c>
      <c r="J18" s="8">
        <v>2</v>
      </c>
      <c r="K18" s="11">
        <f t="shared" si="0"/>
        <v>4.5</v>
      </c>
      <c r="L18" s="11">
        <f t="shared" si="1"/>
        <v>40.1</v>
      </c>
      <c r="M18" s="8">
        <v>89</v>
      </c>
      <c r="N18" s="8">
        <v>42</v>
      </c>
      <c r="O18" s="8">
        <v>59</v>
      </c>
      <c r="P18" s="11">
        <f t="shared" si="2"/>
        <v>63.333333333333336</v>
      </c>
    </row>
    <row r="19" spans="1:16" ht="15">
      <c r="A19" s="2" t="s">
        <v>31</v>
      </c>
      <c r="B19" s="9">
        <v>87</v>
      </c>
      <c r="C19" s="12"/>
      <c r="D19" s="9">
        <v>2</v>
      </c>
      <c r="E19" s="8">
        <v>7</v>
      </c>
      <c r="F19" s="8">
        <v>3</v>
      </c>
      <c r="G19" s="8">
        <v>15</v>
      </c>
      <c r="H19" s="8">
        <v>13</v>
      </c>
      <c r="I19" s="8">
        <v>14</v>
      </c>
      <c r="J19" s="8">
        <v>9</v>
      </c>
      <c r="K19" s="11">
        <f t="shared" si="0"/>
        <v>11</v>
      </c>
      <c r="L19" s="11">
        <f t="shared" si="1"/>
        <v>51.8</v>
      </c>
      <c r="M19" s="8">
        <v>87</v>
      </c>
      <c r="N19" s="8">
        <v>40</v>
      </c>
      <c r="O19" s="8">
        <v>61</v>
      </c>
      <c r="P19" s="11">
        <f t="shared" si="2"/>
        <v>62.666666666666664</v>
      </c>
    </row>
    <row r="20" spans="1:16" ht="15.75" customHeight="1">
      <c r="A20" s="2" t="s">
        <v>32</v>
      </c>
      <c r="B20" s="9">
        <v>82</v>
      </c>
      <c r="C20" s="9">
        <v>1</v>
      </c>
      <c r="D20" s="17"/>
      <c r="E20" s="8">
        <v>-6</v>
      </c>
      <c r="F20" s="8">
        <v>-6</v>
      </c>
      <c r="G20" s="8">
        <v>8</v>
      </c>
      <c r="H20" s="8">
        <v>8</v>
      </c>
      <c r="I20" s="8">
        <v>0</v>
      </c>
      <c r="J20" s="8">
        <v>0</v>
      </c>
      <c r="K20" s="11">
        <f t="shared" si="0"/>
        <v>0</v>
      </c>
      <c r="L20" s="11">
        <f t="shared" si="1"/>
        <v>32</v>
      </c>
      <c r="M20" s="8">
        <v>89</v>
      </c>
      <c r="N20" s="8">
        <v>37</v>
      </c>
      <c r="O20" s="8">
        <v>71</v>
      </c>
      <c r="P20" s="11">
        <f t="shared" si="2"/>
        <v>65.666666666666671</v>
      </c>
    </row>
    <row r="21" spans="1:16" ht="15">
      <c r="A21" s="2" t="s">
        <v>33</v>
      </c>
      <c r="B21" s="9">
        <v>83</v>
      </c>
      <c r="C21" s="12"/>
      <c r="D21" s="9">
        <v>1</v>
      </c>
      <c r="E21" s="8">
        <v>7</v>
      </c>
      <c r="F21" s="8">
        <v>6</v>
      </c>
      <c r="G21" s="8">
        <v>14</v>
      </c>
      <c r="H21" s="8">
        <v>12</v>
      </c>
      <c r="I21" s="8">
        <v>12</v>
      </c>
      <c r="J21" s="8">
        <v>7</v>
      </c>
      <c r="K21" s="11">
        <f t="shared" si="0"/>
        <v>9.5</v>
      </c>
      <c r="L21" s="11">
        <f t="shared" si="1"/>
        <v>49.1</v>
      </c>
      <c r="M21" s="8">
        <v>90</v>
      </c>
      <c r="N21" s="8">
        <v>46</v>
      </c>
      <c r="O21" s="8">
        <v>68</v>
      </c>
      <c r="P21" s="11">
        <f t="shared" si="2"/>
        <v>68</v>
      </c>
    </row>
    <row r="22" spans="1:16" ht="15.75" customHeight="1">
      <c r="A22" s="2" t="s">
        <v>34</v>
      </c>
      <c r="B22" s="9">
        <v>59</v>
      </c>
      <c r="C22" s="9">
        <v>2</v>
      </c>
      <c r="D22" s="17"/>
      <c r="E22" s="8">
        <v>-24</v>
      </c>
      <c r="F22" s="8">
        <v>-24</v>
      </c>
      <c r="G22" s="8">
        <v>-10</v>
      </c>
      <c r="H22" s="8">
        <v>-10</v>
      </c>
      <c r="I22" s="8">
        <v>-19</v>
      </c>
      <c r="J22" s="8">
        <v>-19</v>
      </c>
      <c r="K22" s="11">
        <f t="shared" si="0"/>
        <v>-19</v>
      </c>
      <c r="L22" s="11">
        <f t="shared" si="1"/>
        <v>-2.2000000000000028</v>
      </c>
      <c r="M22" s="8">
        <v>79</v>
      </c>
      <c r="N22" s="8">
        <v>64</v>
      </c>
      <c r="O22" s="8">
        <v>80</v>
      </c>
      <c r="P22" s="11">
        <f t="shared" si="2"/>
        <v>74.333333333333329</v>
      </c>
    </row>
    <row r="23" spans="1:16" ht="15">
      <c r="A23" s="2" t="s">
        <v>35</v>
      </c>
      <c r="B23" s="9">
        <v>48</v>
      </c>
      <c r="C23" s="12"/>
      <c r="D23" s="9">
        <v>1</v>
      </c>
      <c r="E23" s="8">
        <v>-14</v>
      </c>
      <c r="F23" s="8">
        <v>-14</v>
      </c>
      <c r="G23" s="8">
        <v>1</v>
      </c>
      <c r="H23" s="8">
        <v>1</v>
      </c>
      <c r="I23" s="8">
        <v>-5</v>
      </c>
      <c r="J23" s="8">
        <v>-5</v>
      </c>
      <c r="K23" s="11">
        <f t="shared" si="0"/>
        <v>-5</v>
      </c>
      <c r="L23" s="11">
        <f t="shared" si="1"/>
        <v>23</v>
      </c>
      <c r="M23" s="8">
        <v>85</v>
      </c>
      <c r="N23" s="8">
        <v>31</v>
      </c>
      <c r="O23" s="8">
        <v>61</v>
      </c>
      <c r="P23" s="11">
        <f t="shared" si="2"/>
        <v>59</v>
      </c>
    </row>
    <row r="24" spans="1:16" ht="15">
      <c r="A24" s="2" t="s">
        <v>36</v>
      </c>
      <c r="B24" s="9">
        <v>52</v>
      </c>
      <c r="C24" s="9">
        <v>1</v>
      </c>
      <c r="D24" s="9">
        <v>1</v>
      </c>
      <c r="E24" s="8">
        <v>13</v>
      </c>
      <c r="F24" s="8">
        <v>13</v>
      </c>
      <c r="G24" s="8">
        <v>21</v>
      </c>
      <c r="H24" s="8">
        <v>21</v>
      </c>
      <c r="I24" s="8">
        <v>18</v>
      </c>
      <c r="J24" s="8">
        <v>18</v>
      </c>
      <c r="K24" s="11">
        <f t="shared" si="0"/>
        <v>18</v>
      </c>
      <c r="L24" s="11">
        <f t="shared" si="1"/>
        <v>64.400000000000006</v>
      </c>
      <c r="M24" s="8">
        <v>81</v>
      </c>
      <c r="N24" s="8">
        <v>50</v>
      </c>
      <c r="O24" s="8">
        <v>74</v>
      </c>
      <c r="P24" s="11">
        <f t="shared" si="2"/>
        <v>68.333333333333329</v>
      </c>
    </row>
    <row r="25" spans="1:16" ht="15">
      <c r="A25" s="2" t="s">
        <v>37</v>
      </c>
      <c r="B25" s="9">
        <v>39</v>
      </c>
      <c r="C25" s="12"/>
      <c r="D25" s="9">
        <v>1</v>
      </c>
      <c r="E25" s="8">
        <v>-3</v>
      </c>
      <c r="F25" s="8">
        <v>-8</v>
      </c>
      <c r="G25" s="8">
        <v>10</v>
      </c>
      <c r="H25" s="8">
        <v>7</v>
      </c>
      <c r="I25" s="8">
        <v>8</v>
      </c>
      <c r="J25" s="8">
        <v>2</v>
      </c>
      <c r="K25" s="11">
        <f t="shared" si="0"/>
        <v>4.5</v>
      </c>
      <c r="L25" s="11">
        <f t="shared" si="1"/>
        <v>40.1</v>
      </c>
      <c r="M25" s="8">
        <v>89</v>
      </c>
      <c r="N25" s="8">
        <v>44</v>
      </c>
      <c r="O25" s="8">
        <v>59</v>
      </c>
      <c r="P25" s="11">
        <f t="shared" si="2"/>
        <v>64</v>
      </c>
    </row>
    <row r="26" spans="1:16">
      <c r="A26" s="2" t="s">
        <v>38</v>
      </c>
      <c r="B26" s="9">
        <v>32</v>
      </c>
      <c r="C26" s="17"/>
      <c r="D26" s="17"/>
      <c r="E26" s="8">
        <v>-4</v>
      </c>
      <c r="F26" s="8">
        <v>-6</v>
      </c>
      <c r="G26" s="8">
        <v>9</v>
      </c>
      <c r="H26" s="8">
        <v>6</v>
      </c>
      <c r="I26" s="8">
        <v>6</v>
      </c>
      <c r="J26" s="8">
        <v>1</v>
      </c>
      <c r="K26" s="11">
        <f t="shared" si="0"/>
        <v>3.5</v>
      </c>
      <c r="L26" s="11">
        <f t="shared" si="1"/>
        <v>38.299999999999997</v>
      </c>
      <c r="M26" s="8">
        <v>75</v>
      </c>
      <c r="N26" s="8">
        <v>41</v>
      </c>
      <c r="O26" s="8">
        <v>54</v>
      </c>
      <c r="P26" s="11">
        <f t="shared" si="2"/>
        <v>56.666666666666664</v>
      </c>
    </row>
    <row r="27" spans="1:16">
      <c r="A27" s="2" t="s">
        <v>39</v>
      </c>
      <c r="B27" s="9">
        <v>29</v>
      </c>
      <c r="C27" s="17"/>
      <c r="D27" s="17"/>
      <c r="E27" s="8">
        <v>-8</v>
      </c>
      <c r="F27" s="10"/>
      <c r="G27" s="8">
        <v>0</v>
      </c>
      <c r="H27" s="10"/>
      <c r="I27" s="8">
        <v>-2</v>
      </c>
      <c r="J27" s="10"/>
      <c r="K27" s="11">
        <f t="shared" si="0"/>
        <v>-2</v>
      </c>
      <c r="L27" s="11">
        <f t="shared" si="1"/>
        <v>28.4</v>
      </c>
      <c r="M27" s="8">
        <v>59</v>
      </c>
      <c r="N27" s="8">
        <v>35</v>
      </c>
      <c r="O27" s="8">
        <v>38</v>
      </c>
      <c r="P27" s="11">
        <f t="shared" si="2"/>
        <v>44</v>
      </c>
    </row>
    <row r="28" spans="1:16" ht="15">
      <c r="A28" s="2" t="s">
        <v>40</v>
      </c>
      <c r="B28" s="9">
        <v>29</v>
      </c>
      <c r="C28" s="12"/>
      <c r="D28" s="9">
        <v>2</v>
      </c>
      <c r="E28" s="8">
        <v>8</v>
      </c>
      <c r="F28" s="8">
        <v>7</v>
      </c>
      <c r="G28" s="8">
        <v>9</v>
      </c>
      <c r="H28" s="8">
        <v>7</v>
      </c>
      <c r="I28" s="8">
        <v>8</v>
      </c>
      <c r="J28" s="8">
        <v>7</v>
      </c>
      <c r="K28" s="11">
        <f t="shared" si="0"/>
        <v>7.5</v>
      </c>
      <c r="L28" s="11">
        <f t="shared" si="1"/>
        <v>45.5</v>
      </c>
      <c r="M28" s="8">
        <v>60</v>
      </c>
      <c r="N28" s="8">
        <v>59</v>
      </c>
      <c r="O28" s="8">
        <v>58</v>
      </c>
      <c r="P28" s="11">
        <f t="shared" si="2"/>
        <v>59</v>
      </c>
    </row>
    <row r="29" spans="1:16">
      <c r="A29" s="2" t="s">
        <v>41</v>
      </c>
      <c r="B29" s="9">
        <v>21</v>
      </c>
      <c r="C29" s="17"/>
      <c r="D29" s="17"/>
      <c r="E29" s="8">
        <v>-7</v>
      </c>
      <c r="F29" s="10"/>
      <c r="G29" s="8">
        <v>5</v>
      </c>
      <c r="H29" s="10"/>
      <c r="I29" s="8">
        <v>2</v>
      </c>
      <c r="J29" s="10"/>
      <c r="K29" s="11">
        <f t="shared" si="0"/>
        <v>2</v>
      </c>
      <c r="L29" s="11">
        <f t="shared" si="1"/>
        <v>35.6</v>
      </c>
      <c r="M29" s="8">
        <v>62</v>
      </c>
      <c r="N29" s="8">
        <v>21</v>
      </c>
      <c r="O29" s="8">
        <v>21</v>
      </c>
      <c r="P29" s="11">
        <f t="shared" si="2"/>
        <v>34.666666666666664</v>
      </c>
    </row>
    <row r="30" spans="1:16" ht="15">
      <c r="A30" s="2" t="s">
        <v>42</v>
      </c>
      <c r="B30" s="9">
        <v>20</v>
      </c>
      <c r="C30" s="12"/>
      <c r="D30" s="9">
        <v>1</v>
      </c>
      <c r="E30" s="8">
        <v>-21</v>
      </c>
      <c r="F30" s="8">
        <v>-22</v>
      </c>
      <c r="G30" s="8">
        <v>-8</v>
      </c>
      <c r="H30" s="8">
        <v>-10</v>
      </c>
      <c r="I30" s="8">
        <v>-15</v>
      </c>
      <c r="J30" s="8">
        <v>-17</v>
      </c>
      <c r="K30" s="11">
        <f t="shared" si="0"/>
        <v>-16</v>
      </c>
      <c r="L30" s="11">
        <f t="shared" si="1"/>
        <v>3.1999999999999993</v>
      </c>
      <c r="M30" s="8">
        <v>82</v>
      </c>
      <c r="N30" s="8">
        <v>66</v>
      </c>
      <c r="O30" s="8">
        <v>70</v>
      </c>
      <c r="P30" s="11">
        <f t="shared" si="2"/>
        <v>72.666666666666671</v>
      </c>
    </row>
    <row r="31" spans="1:16">
      <c r="A31" s="2" t="s">
        <v>43</v>
      </c>
      <c r="B31" s="9">
        <v>17</v>
      </c>
      <c r="C31" s="12"/>
      <c r="D31" s="17"/>
      <c r="E31" s="8">
        <v>-3</v>
      </c>
      <c r="F31" s="8">
        <v>-5</v>
      </c>
      <c r="G31" s="8">
        <v>4</v>
      </c>
      <c r="H31" s="8">
        <v>-2</v>
      </c>
      <c r="I31" s="8">
        <v>4</v>
      </c>
      <c r="J31" s="8">
        <v>-4</v>
      </c>
      <c r="K31" s="11">
        <f t="shared" si="0"/>
        <v>-2.5</v>
      </c>
      <c r="L31" s="11">
        <f t="shared" si="1"/>
        <v>27.5</v>
      </c>
      <c r="M31" s="8">
        <v>54</v>
      </c>
      <c r="N31" s="8">
        <v>36</v>
      </c>
      <c r="O31" s="8">
        <v>38</v>
      </c>
      <c r="P31" s="11">
        <f t="shared" si="2"/>
        <v>42.666666666666664</v>
      </c>
    </row>
    <row r="32" spans="1:16" ht="15">
      <c r="A32" s="2" t="s">
        <v>44</v>
      </c>
      <c r="B32" s="9">
        <v>14</v>
      </c>
      <c r="C32" s="12"/>
      <c r="D32" s="9">
        <v>1</v>
      </c>
      <c r="E32" s="8">
        <v>-25</v>
      </c>
      <c r="F32" s="10"/>
      <c r="G32" s="8">
        <v>-7</v>
      </c>
      <c r="H32" s="10"/>
      <c r="I32" s="8">
        <v>-20</v>
      </c>
      <c r="J32" s="10"/>
      <c r="K32" s="11">
        <f t="shared" si="0"/>
        <v>-20</v>
      </c>
      <c r="L32" s="11">
        <f t="shared" si="1"/>
        <v>-4</v>
      </c>
      <c r="M32" s="8">
        <v>79</v>
      </c>
      <c r="N32" s="8">
        <v>51</v>
      </c>
      <c r="O32" s="8">
        <v>89</v>
      </c>
      <c r="P32" s="11">
        <f t="shared" si="2"/>
        <v>73</v>
      </c>
    </row>
    <row r="33" spans="1:16">
      <c r="A33" s="2" t="s">
        <v>45</v>
      </c>
      <c r="B33" s="9">
        <v>8</v>
      </c>
      <c r="C33" s="17"/>
      <c r="D33" s="17"/>
      <c r="E33" s="8">
        <v>-9</v>
      </c>
      <c r="G33" s="8">
        <v>-2</v>
      </c>
      <c r="H33" s="10"/>
      <c r="I33" s="8">
        <v>-5</v>
      </c>
      <c r="J33" s="10"/>
      <c r="K33" s="11">
        <f t="shared" si="0"/>
        <v>-5</v>
      </c>
      <c r="L33" s="11">
        <f t="shared" si="1"/>
        <v>23</v>
      </c>
      <c r="M33" s="8">
        <v>35</v>
      </c>
      <c r="N33" s="8">
        <v>31</v>
      </c>
      <c r="O33" s="8">
        <v>29</v>
      </c>
      <c r="P33" s="11">
        <f t="shared" si="2"/>
        <v>31.666666666666668</v>
      </c>
    </row>
    <row r="34" spans="1:16">
      <c r="A34" s="2" t="s">
        <v>47</v>
      </c>
      <c r="B34" s="9">
        <v>12</v>
      </c>
      <c r="C34" s="17"/>
      <c r="D34" s="17"/>
      <c r="E34" s="8">
        <v>15</v>
      </c>
      <c r="F34" s="8">
        <v>11</v>
      </c>
      <c r="G34" s="8">
        <v>19</v>
      </c>
      <c r="H34" s="8">
        <v>17</v>
      </c>
      <c r="I34" s="8">
        <v>17</v>
      </c>
      <c r="J34" s="8">
        <v>13</v>
      </c>
      <c r="K34" s="11">
        <f t="shared" si="0"/>
        <v>16</v>
      </c>
      <c r="L34" s="11">
        <f t="shared" si="1"/>
        <v>60.8</v>
      </c>
      <c r="M34" s="8">
        <v>35</v>
      </c>
      <c r="N34" s="8">
        <v>34</v>
      </c>
      <c r="O34" s="8">
        <v>49</v>
      </c>
      <c r="P34" s="11">
        <f t="shared" si="2"/>
        <v>39.333333333333336</v>
      </c>
    </row>
  </sheetData>
  <mergeCells count="4">
    <mergeCell ref="E1:J1"/>
    <mergeCell ref="E2:F2"/>
    <mergeCell ref="G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4"/>
  <sheetViews>
    <sheetView topLeftCell="A12" workbookViewId="0">
      <selection activeCell="L34" activeCellId="1" sqref="P34 L34"/>
    </sheetView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11.42578125" customWidth="1"/>
    <col min="6" max="6" width="8.140625" customWidth="1"/>
    <col min="7" max="7" width="9.5703125" customWidth="1"/>
    <col min="8" max="8" width="13.42578125" customWidth="1"/>
    <col min="9" max="9" width="9.42578125" customWidth="1"/>
    <col min="10" max="10" width="5" customWidth="1"/>
    <col min="11" max="12" width="8" customWidth="1"/>
    <col min="13" max="14" width="9.5703125" customWidth="1"/>
    <col min="15" max="15" width="9.42578125" customWidth="1"/>
  </cols>
  <sheetData>
    <row r="1" spans="1:16" ht="15.75" customHeight="1">
      <c r="E1" s="120" t="s">
        <v>2</v>
      </c>
      <c r="F1" s="121"/>
      <c r="G1" s="121"/>
      <c r="H1" s="121"/>
      <c r="I1" s="121"/>
      <c r="J1" s="122"/>
    </row>
    <row r="2" spans="1:16" ht="15.75" customHeight="1"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">
      <c r="A4" s="2" t="s">
        <v>13</v>
      </c>
      <c r="B4" s="9">
        <v>31728</v>
      </c>
      <c r="C4" s="9">
        <v>974</v>
      </c>
      <c r="D4" s="9">
        <v>2222</v>
      </c>
      <c r="E4" s="8">
        <v>8</v>
      </c>
      <c r="F4" s="8">
        <v>6</v>
      </c>
      <c r="G4" s="8">
        <v>11</v>
      </c>
      <c r="H4" s="8">
        <v>10</v>
      </c>
      <c r="I4" s="8">
        <v>10</v>
      </c>
      <c r="J4" s="8">
        <v>9</v>
      </c>
      <c r="K4" s="11">
        <f t="shared" ref="K4:K34" si="0">MEDIAN(E4:J4)</f>
        <v>9.5</v>
      </c>
      <c r="L4" s="11">
        <f t="shared" ref="L4:L34" si="1">(K4*9/5)+32</f>
        <v>49.1</v>
      </c>
      <c r="M4" s="8">
        <v>88</v>
      </c>
      <c r="N4" s="8">
        <v>78</v>
      </c>
      <c r="O4" s="8">
        <v>84</v>
      </c>
      <c r="P4" s="11">
        <f t="shared" ref="P4:P34" si="2">AVERAGE(M4:O4)</f>
        <v>83.333333333333329</v>
      </c>
    </row>
    <row r="5" spans="1:16" ht="15">
      <c r="A5" s="2" t="s">
        <v>17</v>
      </c>
      <c r="B5" s="9">
        <v>1092</v>
      </c>
      <c r="C5" s="9">
        <v>0</v>
      </c>
      <c r="D5" s="9">
        <v>242</v>
      </c>
      <c r="E5" s="8">
        <v>4</v>
      </c>
      <c r="F5" s="8">
        <v>3</v>
      </c>
      <c r="G5" s="8">
        <v>16</v>
      </c>
      <c r="H5" s="8">
        <v>13</v>
      </c>
      <c r="I5" s="8">
        <v>13</v>
      </c>
      <c r="J5" s="8">
        <v>9</v>
      </c>
      <c r="K5" s="11">
        <f t="shared" si="0"/>
        <v>11</v>
      </c>
      <c r="L5" s="11">
        <f t="shared" si="1"/>
        <v>51.8</v>
      </c>
      <c r="M5" s="8">
        <v>96</v>
      </c>
      <c r="N5" s="8">
        <v>37</v>
      </c>
      <c r="O5" s="8">
        <v>65</v>
      </c>
      <c r="P5" s="11">
        <f t="shared" si="2"/>
        <v>66</v>
      </c>
    </row>
    <row r="6" spans="1:16" ht="15">
      <c r="A6" s="2" t="s">
        <v>18</v>
      </c>
      <c r="B6" s="9">
        <v>1159</v>
      </c>
      <c r="C6" s="9">
        <v>1</v>
      </c>
      <c r="D6" s="9">
        <v>167</v>
      </c>
      <c r="E6" s="8">
        <v>13</v>
      </c>
      <c r="F6" s="8">
        <v>13</v>
      </c>
      <c r="G6" s="8">
        <v>16</v>
      </c>
      <c r="H6" s="8">
        <v>16</v>
      </c>
      <c r="I6" s="8">
        <v>15</v>
      </c>
      <c r="J6" s="8">
        <v>15</v>
      </c>
      <c r="K6" s="11">
        <f t="shared" si="0"/>
        <v>15</v>
      </c>
      <c r="L6" s="11">
        <f t="shared" si="1"/>
        <v>59</v>
      </c>
      <c r="M6" s="8">
        <v>77</v>
      </c>
      <c r="N6" s="8">
        <v>67</v>
      </c>
      <c r="O6" s="8">
        <v>74</v>
      </c>
      <c r="P6" s="11">
        <f t="shared" si="2"/>
        <v>72.666666666666671</v>
      </c>
    </row>
    <row r="7" spans="1:16" ht="15">
      <c r="A7" s="2" t="s">
        <v>19</v>
      </c>
      <c r="B7" s="9">
        <v>1073</v>
      </c>
      <c r="C7" s="9">
        <v>6</v>
      </c>
      <c r="D7" s="9">
        <v>191</v>
      </c>
      <c r="E7" s="8">
        <v>8</v>
      </c>
      <c r="F7" s="8">
        <v>8</v>
      </c>
      <c r="G7" s="8">
        <v>16</v>
      </c>
      <c r="H7" s="8">
        <v>16</v>
      </c>
      <c r="I7" s="35">
        <v>12</v>
      </c>
      <c r="J7" s="35">
        <v>12</v>
      </c>
      <c r="K7" s="11">
        <f t="shared" si="0"/>
        <v>12</v>
      </c>
      <c r="L7" s="11">
        <f t="shared" si="1"/>
        <v>53.6</v>
      </c>
      <c r="M7" s="8">
        <v>20</v>
      </c>
      <c r="N7" s="8">
        <v>14</v>
      </c>
      <c r="O7" s="8">
        <v>9</v>
      </c>
      <c r="P7" s="11">
        <f t="shared" si="2"/>
        <v>14.333333333333334</v>
      </c>
    </row>
    <row r="8" spans="1:16" ht="15">
      <c r="A8" s="2" t="s">
        <v>20</v>
      </c>
      <c r="B8" s="9">
        <v>879</v>
      </c>
      <c r="C8" s="9">
        <v>1</v>
      </c>
      <c r="D8" s="9">
        <v>208</v>
      </c>
      <c r="E8" s="8">
        <v>8</v>
      </c>
      <c r="F8" s="8">
        <v>8</v>
      </c>
      <c r="G8" s="8">
        <v>10</v>
      </c>
      <c r="H8" s="8">
        <v>10</v>
      </c>
      <c r="I8" s="8">
        <v>9</v>
      </c>
      <c r="J8" s="8">
        <v>9</v>
      </c>
      <c r="K8" s="11">
        <f t="shared" si="0"/>
        <v>9</v>
      </c>
      <c r="L8" s="11">
        <f t="shared" si="1"/>
        <v>48.2</v>
      </c>
      <c r="M8" s="8">
        <v>72</v>
      </c>
      <c r="N8" s="8">
        <v>76</v>
      </c>
      <c r="O8" s="8">
        <v>96</v>
      </c>
      <c r="P8" s="11">
        <f t="shared" si="2"/>
        <v>81.333333333333329</v>
      </c>
    </row>
    <row r="9" spans="1:16" ht="15">
      <c r="A9" s="2" t="s">
        <v>21</v>
      </c>
      <c r="B9" s="9">
        <v>830</v>
      </c>
      <c r="C9" s="9">
        <v>3</v>
      </c>
      <c r="D9" s="9">
        <v>88</v>
      </c>
      <c r="E9" s="8">
        <v>4</v>
      </c>
      <c r="F9" s="8">
        <v>4</v>
      </c>
      <c r="G9" s="35">
        <v>15</v>
      </c>
      <c r="H9" s="35">
        <v>12</v>
      </c>
      <c r="I9" s="35">
        <v>12</v>
      </c>
      <c r="J9" s="8">
        <v>9</v>
      </c>
      <c r="K9" s="11">
        <f t="shared" si="0"/>
        <v>10.5</v>
      </c>
      <c r="L9" s="11">
        <f t="shared" si="1"/>
        <v>50.9</v>
      </c>
      <c r="M9" s="8">
        <v>89</v>
      </c>
      <c r="N9" s="8">
        <v>56</v>
      </c>
      <c r="O9" s="8">
        <v>70</v>
      </c>
      <c r="P9" s="11">
        <f t="shared" si="2"/>
        <v>71.666666666666671</v>
      </c>
    </row>
    <row r="10" spans="1:16" ht="15">
      <c r="A10" s="2" t="s">
        <v>22</v>
      </c>
      <c r="B10" s="9">
        <v>771</v>
      </c>
      <c r="C10" s="9">
        <v>1</v>
      </c>
      <c r="D10" s="9">
        <v>105</v>
      </c>
      <c r="E10" s="8">
        <v>7</v>
      </c>
      <c r="F10" s="8">
        <v>7</v>
      </c>
      <c r="G10" s="8">
        <v>11</v>
      </c>
      <c r="H10" s="8">
        <v>11</v>
      </c>
      <c r="I10" s="8">
        <v>10</v>
      </c>
      <c r="J10" s="8">
        <v>10</v>
      </c>
      <c r="K10" s="11">
        <f t="shared" si="0"/>
        <v>10</v>
      </c>
      <c r="L10" s="11">
        <f t="shared" si="1"/>
        <v>50</v>
      </c>
      <c r="M10" s="8">
        <v>91</v>
      </c>
      <c r="N10" s="8">
        <v>65</v>
      </c>
      <c r="O10" s="8">
        <v>82</v>
      </c>
      <c r="P10" s="11">
        <f t="shared" si="2"/>
        <v>79.333333333333329</v>
      </c>
    </row>
    <row r="11" spans="1:16" ht="15">
      <c r="A11" s="2" t="s">
        <v>23</v>
      </c>
      <c r="B11" s="9">
        <v>486</v>
      </c>
      <c r="C11" s="9">
        <v>2</v>
      </c>
      <c r="D11" s="9">
        <v>66</v>
      </c>
      <c r="E11" s="8">
        <v>10</v>
      </c>
      <c r="F11" s="8">
        <v>9</v>
      </c>
      <c r="G11" s="8">
        <v>13</v>
      </c>
      <c r="H11" s="8">
        <v>12</v>
      </c>
      <c r="I11" s="8">
        <v>12</v>
      </c>
      <c r="J11" s="8">
        <v>11</v>
      </c>
      <c r="K11" s="11">
        <f t="shared" si="0"/>
        <v>11.5</v>
      </c>
      <c r="L11" s="11">
        <f t="shared" si="1"/>
        <v>52.7</v>
      </c>
      <c r="M11" s="8">
        <v>92</v>
      </c>
      <c r="N11" s="8">
        <v>71</v>
      </c>
      <c r="O11" s="8">
        <v>79</v>
      </c>
      <c r="P11" s="11">
        <f t="shared" si="2"/>
        <v>80.666666666666671</v>
      </c>
    </row>
    <row r="12" spans="1:16" ht="15">
      <c r="A12" s="2" t="s">
        <v>24</v>
      </c>
      <c r="B12" s="9">
        <v>405</v>
      </c>
      <c r="C12" s="9">
        <v>1</v>
      </c>
      <c r="D12" s="9">
        <v>80</v>
      </c>
      <c r="E12" s="8">
        <v>11</v>
      </c>
      <c r="F12" s="8">
        <v>8</v>
      </c>
      <c r="G12" s="8">
        <v>16</v>
      </c>
      <c r="H12" s="8">
        <v>14</v>
      </c>
      <c r="I12" s="8">
        <v>14</v>
      </c>
      <c r="J12" s="8">
        <v>11</v>
      </c>
      <c r="K12" s="11">
        <f t="shared" si="0"/>
        <v>12.5</v>
      </c>
      <c r="L12" s="11">
        <f t="shared" si="1"/>
        <v>54.5</v>
      </c>
      <c r="M12" s="8">
        <v>75</v>
      </c>
      <c r="N12" s="8">
        <v>48</v>
      </c>
      <c r="O12" s="8">
        <v>62</v>
      </c>
      <c r="P12" s="11">
        <f t="shared" si="2"/>
        <v>61.666666666666664</v>
      </c>
    </row>
    <row r="13" spans="1:16" ht="15">
      <c r="A13" s="2" t="s">
        <v>25</v>
      </c>
      <c r="B13" s="9">
        <v>466</v>
      </c>
      <c r="C13" s="9">
        <v>1</v>
      </c>
      <c r="D13" s="9">
        <v>66</v>
      </c>
      <c r="E13" s="8">
        <v>8</v>
      </c>
      <c r="F13" s="8">
        <v>8</v>
      </c>
      <c r="G13" s="8">
        <v>17</v>
      </c>
      <c r="H13" s="8">
        <v>17</v>
      </c>
      <c r="I13" s="8">
        <v>12</v>
      </c>
      <c r="J13" s="8">
        <v>12</v>
      </c>
      <c r="K13" s="11">
        <f t="shared" si="0"/>
        <v>12</v>
      </c>
      <c r="L13" s="11">
        <f t="shared" si="1"/>
        <v>53.6</v>
      </c>
      <c r="M13" s="8">
        <v>47</v>
      </c>
      <c r="N13" s="8">
        <v>18</v>
      </c>
      <c r="O13" s="8">
        <v>42</v>
      </c>
      <c r="P13" s="11">
        <f t="shared" si="2"/>
        <v>35.666666666666664</v>
      </c>
    </row>
    <row r="14" spans="1:16" ht="15">
      <c r="A14" s="2" t="s">
        <v>26</v>
      </c>
      <c r="B14" s="9">
        <v>492</v>
      </c>
      <c r="C14" s="9">
        <v>0</v>
      </c>
      <c r="D14" s="9">
        <v>81</v>
      </c>
      <c r="E14" s="8">
        <v>1</v>
      </c>
      <c r="F14" s="8">
        <v>1</v>
      </c>
      <c r="G14" s="8">
        <v>16</v>
      </c>
      <c r="H14" s="8">
        <v>16</v>
      </c>
      <c r="I14" s="8">
        <v>11</v>
      </c>
      <c r="J14" s="8">
        <v>11</v>
      </c>
      <c r="K14" s="11">
        <f t="shared" si="0"/>
        <v>11</v>
      </c>
      <c r="L14" s="11">
        <f t="shared" si="1"/>
        <v>51.8</v>
      </c>
      <c r="M14" s="8">
        <v>98</v>
      </c>
      <c r="N14" s="8">
        <v>35</v>
      </c>
      <c r="O14" s="8">
        <v>69</v>
      </c>
      <c r="P14" s="11">
        <f t="shared" si="2"/>
        <v>67.333333333333329</v>
      </c>
    </row>
    <row r="15" spans="1:16" ht="15">
      <c r="A15" s="2" t="s">
        <v>27</v>
      </c>
      <c r="B15" s="9">
        <v>299</v>
      </c>
      <c r="C15" s="9">
        <v>1</v>
      </c>
      <c r="D15" s="9">
        <v>48</v>
      </c>
      <c r="E15" s="8">
        <v>5</v>
      </c>
      <c r="F15" s="8">
        <v>3</v>
      </c>
      <c r="G15" s="8">
        <v>17</v>
      </c>
      <c r="H15" s="8">
        <v>12</v>
      </c>
      <c r="I15" s="8">
        <v>12</v>
      </c>
      <c r="J15" s="8">
        <v>11</v>
      </c>
      <c r="K15" s="11">
        <f t="shared" si="0"/>
        <v>11.5</v>
      </c>
      <c r="L15" s="11">
        <f t="shared" si="1"/>
        <v>52.7</v>
      </c>
      <c r="M15" s="8">
        <v>89</v>
      </c>
      <c r="N15" s="8">
        <v>30</v>
      </c>
      <c r="O15" s="8">
        <v>49</v>
      </c>
      <c r="P15" s="11">
        <f t="shared" si="2"/>
        <v>56</v>
      </c>
    </row>
    <row r="16" spans="1:16" ht="15">
      <c r="A16" s="2" t="s">
        <v>28</v>
      </c>
      <c r="B16" s="9">
        <v>337</v>
      </c>
      <c r="C16" s="9">
        <v>2</v>
      </c>
      <c r="D16" s="9">
        <v>44</v>
      </c>
      <c r="E16" s="8">
        <v>-3</v>
      </c>
      <c r="F16" s="10"/>
      <c r="G16" s="8">
        <v>11</v>
      </c>
      <c r="H16" s="10"/>
      <c r="I16" s="8">
        <v>2</v>
      </c>
      <c r="J16" s="10"/>
      <c r="K16" s="11">
        <f t="shared" si="0"/>
        <v>2</v>
      </c>
      <c r="L16" s="11">
        <f t="shared" si="1"/>
        <v>35.6</v>
      </c>
      <c r="M16" s="8">
        <v>88</v>
      </c>
      <c r="N16" s="8">
        <v>34</v>
      </c>
      <c r="O16" s="8">
        <v>69</v>
      </c>
      <c r="P16" s="11">
        <f t="shared" si="2"/>
        <v>63.666666666666664</v>
      </c>
    </row>
    <row r="17" spans="1:16" ht="15">
      <c r="A17" s="2" t="s">
        <v>29</v>
      </c>
      <c r="B17" s="9">
        <v>261</v>
      </c>
      <c r="C17" s="9">
        <v>0</v>
      </c>
      <c r="D17" s="9">
        <v>39</v>
      </c>
      <c r="E17" s="8">
        <v>9</v>
      </c>
      <c r="F17" s="8">
        <v>8</v>
      </c>
      <c r="G17" s="8">
        <v>16</v>
      </c>
      <c r="H17" s="8">
        <v>13</v>
      </c>
      <c r="I17" s="8">
        <v>14</v>
      </c>
      <c r="J17" s="8">
        <v>13</v>
      </c>
      <c r="K17" s="11">
        <f t="shared" si="0"/>
        <v>13</v>
      </c>
      <c r="L17" s="11">
        <f t="shared" si="1"/>
        <v>55.4</v>
      </c>
      <c r="M17" s="8">
        <v>75</v>
      </c>
      <c r="N17" s="8">
        <v>56</v>
      </c>
      <c r="O17" s="8">
        <v>66</v>
      </c>
      <c r="P17" s="11">
        <f t="shared" si="2"/>
        <v>65.666666666666671</v>
      </c>
    </row>
    <row r="18" spans="1:16" ht="15">
      <c r="A18" s="2" t="s">
        <v>30</v>
      </c>
      <c r="B18" s="9">
        <v>213</v>
      </c>
      <c r="C18" s="9">
        <v>0</v>
      </c>
      <c r="D18" s="9">
        <v>30</v>
      </c>
      <c r="E18" s="8">
        <v>-2</v>
      </c>
      <c r="F18" s="8">
        <v>-5</v>
      </c>
      <c r="G18" s="8">
        <v>14</v>
      </c>
      <c r="H18" s="8">
        <v>11</v>
      </c>
      <c r="I18" s="8">
        <v>11</v>
      </c>
      <c r="J18" s="8">
        <v>-2</v>
      </c>
      <c r="K18" s="11">
        <f t="shared" si="0"/>
        <v>4.5</v>
      </c>
      <c r="L18" s="11">
        <f t="shared" si="1"/>
        <v>40.1</v>
      </c>
      <c r="M18" s="8">
        <v>91</v>
      </c>
      <c r="N18" s="8">
        <v>37</v>
      </c>
      <c r="O18" s="8">
        <v>68</v>
      </c>
      <c r="P18" s="11">
        <f t="shared" si="2"/>
        <v>65.333333333333329</v>
      </c>
    </row>
    <row r="19" spans="1:16" ht="15">
      <c r="A19" s="2" t="s">
        <v>31</v>
      </c>
      <c r="B19" s="9">
        <v>210</v>
      </c>
      <c r="C19" s="9">
        <v>1</v>
      </c>
      <c r="D19" s="9">
        <v>24</v>
      </c>
      <c r="E19" s="8">
        <v>11</v>
      </c>
      <c r="F19" s="8">
        <v>10</v>
      </c>
      <c r="G19" s="8">
        <v>15</v>
      </c>
      <c r="H19" s="8">
        <v>13</v>
      </c>
      <c r="I19" s="8">
        <v>13</v>
      </c>
      <c r="J19" s="8">
        <v>12</v>
      </c>
      <c r="K19" s="11">
        <f t="shared" si="0"/>
        <v>12.5</v>
      </c>
      <c r="L19" s="11">
        <f t="shared" si="1"/>
        <v>54.5</v>
      </c>
      <c r="M19" s="8">
        <v>78</v>
      </c>
      <c r="N19" s="8">
        <v>67</v>
      </c>
      <c r="O19" s="8">
        <v>82</v>
      </c>
      <c r="P19" s="11">
        <f t="shared" si="2"/>
        <v>75.666666666666671</v>
      </c>
    </row>
    <row r="20" spans="1:16" ht="15">
      <c r="A20" s="2" t="s">
        <v>32</v>
      </c>
      <c r="B20" s="9">
        <v>218</v>
      </c>
      <c r="C20" s="9">
        <v>2</v>
      </c>
      <c r="D20" s="9">
        <v>41</v>
      </c>
      <c r="E20" s="8">
        <v>-5</v>
      </c>
      <c r="F20" s="8">
        <v>-5</v>
      </c>
      <c r="G20" s="8">
        <v>13</v>
      </c>
      <c r="H20" s="8">
        <v>13</v>
      </c>
      <c r="I20" s="8">
        <v>3</v>
      </c>
      <c r="J20" s="8">
        <v>3</v>
      </c>
      <c r="K20" s="11">
        <f t="shared" si="0"/>
        <v>3</v>
      </c>
      <c r="L20" s="11">
        <f t="shared" si="1"/>
        <v>37.4</v>
      </c>
      <c r="M20" s="8">
        <v>100</v>
      </c>
      <c r="N20" s="8">
        <v>31</v>
      </c>
      <c r="O20" s="8">
        <v>50</v>
      </c>
      <c r="P20" s="11">
        <f t="shared" si="2"/>
        <v>60.333333333333336</v>
      </c>
    </row>
    <row r="21" spans="1:16" ht="15">
      <c r="A21" s="2" t="s">
        <v>33</v>
      </c>
      <c r="B21" s="9">
        <v>149</v>
      </c>
      <c r="C21" s="9">
        <v>0</v>
      </c>
      <c r="D21" s="9">
        <v>19</v>
      </c>
      <c r="E21" s="8">
        <v>10</v>
      </c>
      <c r="F21" s="8">
        <v>7</v>
      </c>
      <c r="G21" s="8">
        <v>14</v>
      </c>
      <c r="H21" s="8">
        <v>11</v>
      </c>
      <c r="I21" s="8">
        <v>13</v>
      </c>
      <c r="J21" s="8">
        <v>9</v>
      </c>
      <c r="K21" s="11">
        <f t="shared" si="0"/>
        <v>10.5</v>
      </c>
      <c r="L21" s="11">
        <f t="shared" si="1"/>
        <v>50.9</v>
      </c>
      <c r="M21" s="8">
        <v>100</v>
      </c>
      <c r="N21" s="8">
        <v>80</v>
      </c>
      <c r="O21" s="8">
        <v>81</v>
      </c>
      <c r="P21" s="11">
        <f t="shared" si="2"/>
        <v>87</v>
      </c>
    </row>
    <row r="22" spans="1:16" ht="15">
      <c r="A22" s="2" t="s">
        <v>34</v>
      </c>
      <c r="B22" s="9">
        <v>331</v>
      </c>
      <c r="C22" s="9">
        <v>7</v>
      </c>
      <c r="D22" s="9">
        <v>30</v>
      </c>
      <c r="E22" s="8">
        <v>-18</v>
      </c>
      <c r="F22" s="8">
        <v>-18</v>
      </c>
      <c r="G22" s="8">
        <v>-9</v>
      </c>
      <c r="H22" s="8">
        <v>-9</v>
      </c>
      <c r="I22" s="8">
        <v>-14</v>
      </c>
      <c r="J22" s="8">
        <v>-14</v>
      </c>
      <c r="K22" s="11">
        <f t="shared" si="0"/>
        <v>-14</v>
      </c>
      <c r="L22" s="11">
        <f t="shared" si="1"/>
        <v>6.8000000000000007</v>
      </c>
      <c r="M22" s="8">
        <v>81</v>
      </c>
      <c r="N22" s="8">
        <v>66</v>
      </c>
      <c r="O22" s="8">
        <v>79</v>
      </c>
      <c r="P22" s="11">
        <f t="shared" si="2"/>
        <v>75.333333333333329</v>
      </c>
    </row>
    <row r="23" spans="1:16" ht="15">
      <c r="A23" s="2" t="s">
        <v>35</v>
      </c>
      <c r="B23" s="9">
        <v>108</v>
      </c>
      <c r="C23" s="9">
        <v>0</v>
      </c>
      <c r="D23" s="9">
        <v>13</v>
      </c>
      <c r="E23" s="8">
        <v>-7</v>
      </c>
      <c r="F23" s="8">
        <v>-7</v>
      </c>
      <c r="G23" s="8">
        <v>10</v>
      </c>
      <c r="H23" s="8">
        <v>10</v>
      </c>
      <c r="I23" s="8">
        <v>4</v>
      </c>
      <c r="J23" s="8">
        <v>4</v>
      </c>
      <c r="K23" s="11">
        <f t="shared" si="0"/>
        <v>4</v>
      </c>
      <c r="L23" s="11">
        <f t="shared" si="1"/>
        <v>39.200000000000003</v>
      </c>
      <c r="M23" s="8">
        <v>83</v>
      </c>
      <c r="N23" s="8">
        <v>31</v>
      </c>
      <c r="O23" s="8">
        <v>54</v>
      </c>
      <c r="P23" s="11">
        <f t="shared" si="2"/>
        <v>56</v>
      </c>
    </row>
    <row r="24" spans="1:16" ht="15">
      <c r="A24" s="2" t="s">
        <v>36</v>
      </c>
      <c r="B24" s="9">
        <v>138</v>
      </c>
      <c r="C24" s="9">
        <v>3</v>
      </c>
      <c r="D24" s="9">
        <v>19</v>
      </c>
      <c r="E24" s="8">
        <v>18</v>
      </c>
      <c r="F24" s="8">
        <v>18</v>
      </c>
      <c r="G24" s="8">
        <v>18</v>
      </c>
      <c r="H24" s="8">
        <v>18</v>
      </c>
      <c r="I24" s="8">
        <v>17</v>
      </c>
      <c r="J24" s="8">
        <v>17</v>
      </c>
      <c r="K24" s="11">
        <f t="shared" si="0"/>
        <v>18</v>
      </c>
      <c r="L24" s="11">
        <f t="shared" si="1"/>
        <v>64.400000000000006</v>
      </c>
      <c r="M24" s="8">
        <v>77</v>
      </c>
      <c r="N24" s="8">
        <v>82</v>
      </c>
      <c r="O24" s="8">
        <v>89</v>
      </c>
      <c r="P24" s="11">
        <f t="shared" si="2"/>
        <v>82.666666666666671</v>
      </c>
    </row>
    <row r="25" spans="1:16" ht="15">
      <c r="A25" s="2" t="s">
        <v>37</v>
      </c>
      <c r="B25" s="9">
        <v>119</v>
      </c>
      <c r="C25" s="9">
        <v>0</v>
      </c>
      <c r="D25" s="9">
        <v>25</v>
      </c>
      <c r="E25" s="10"/>
      <c r="F25" s="10"/>
      <c r="G25" s="8">
        <v>11</v>
      </c>
      <c r="H25" s="8">
        <v>11</v>
      </c>
      <c r="I25" s="8">
        <v>-3</v>
      </c>
      <c r="J25" s="8">
        <v>-3</v>
      </c>
      <c r="K25" s="11">
        <f t="shared" si="0"/>
        <v>4</v>
      </c>
      <c r="L25" s="11">
        <f t="shared" si="1"/>
        <v>39.200000000000003</v>
      </c>
      <c r="M25" s="10"/>
      <c r="N25" s="8">
        <v>15</v>
      </c>
      <c r="O25" s="8">
        <v>45</v>
      </c>
      <c r="P25" s="11">
        <f t="shared" si="2"/>
        <v>30</v>
      </c>
    </row>
    <row r="26" spans="1:16" ht="15">
      <c r="A26" s="2" t="s">
        <v>38</v>
      </c>
      <c r="B26" s="9">
        <v>95</v>
      </c>
      <c r="C26" s="9">
        <v>1</v>
      </c>
      <c r="D26" s="9">
        <v>8</v>
      </c>
      <c r="E26" s="8">
        <v>-1</v>
      </c>
      <c r="F26" s="8">
        <v>-3</v>
      </c>
      <c r="G26" s="8">
        <v>14</v>
      </c>
      <c r="H26" s="8">
        <v>8</v>
      </c>
      <c r="I26" s="8">
        <v>8</v>
      </c>
      <c r="J26" s="8">
        <v>0</v>
      </c>
      <c r="K26" s="11">
        <f t="shared" si="0"/>
        <v>4</v>
      </c>
      <c r="L26" s="11">
        <f t="shared" si="1"/>
        <v>39.200000000000003</v>
      </c>
      <c r="M26" s="8">
        <v>89</v>
      </c>
      <c r="N26" s="8">
        <v>39</v>
      </c>
      <c r="O26" s="8">
        <v>76</v>
      </c>
      <c r="P26" s="11">
        <f t="shared" si="2"/>
        <v>68</v>
      </c>
    </row>
    <row r="27" spans="1:16" ht="15">
      <c r="A27" s="2" t="s">
        <v>39</v>
      </c>
      <c r="B27" s="9">
        <v>83</v>
      </c>
      <c r="C27" s="9">
        <v>2</v>
      </c>
      <c r="D27" s="9">
        <v>17</v>
      </c>
      <c r="E27" s="8">
        <v>-5</v>
      </c>
      <c r="F27" s="10"/>
      <c r="G27" s="8">
        <v>6</v>
      </c>
      <c r="H27" s="10"/>
      <c r="I27" s="8">
        <v>5</v>
      </c>
      <c r="J27" s="10"/>
      <c r="K27" s="11">
        <f t="shared" si="0"/>
        <v>5</v>
      </c>
      <c r="L27" s="11">
        <f t="shared" si="1"/>
        <v>41</v>
      </c>
      <c r="M27" s="8">
        <v>28</v>
      </c>
      <c r="N27" s="8">
        <v>19</v>
      </c>
      <c r="O27" s="8">
        <v>19</v>
      </c>
      <c r="P27" s="11">
        <f t="shared" si="2"/>
        <v>22</v>
      </c>
    </row>
    <row r="28" spans="1:16" ht="15">
      <c r="A28" s="2" t="s">
        <v>40</v>
      </c>
      <c r="B28" s="9">
        <v>109</v>
      </c>
      <c r="C28" s="9">
        <v>1</v>
      </c>
      <c r="D28" s="9">
        <v>10</v>
      </c>
      <c r="E28" s="8">
        <v>8</v>
      </c>
      <c r="F28" s="8">
        <v>6</v>
      </c>
      <c r="G28" s="8">
        <v>9</v>
      </c>
      <c r="H28" s="8">
        <v>8</v>
      </c>
      <c r="I28" s="8">
        <v>8</v>
      </c>
      <c r="J28" s="8">
        <v>8</v>
      </c>
      <c r="K28" s="11">
        <f t="shared" si="0"/>
        <v>8</v>
      </c>
      <c r="L28" s="11">
        <f t="shared" si="1"/>
        <v>46.4</v>
      </c>
      <c r="M28" s="8">
        <v>78</v>
      </c>
      <c r="N28" s="8">
        <v>81</v>
      </c>
      <c r="O28" s="8">
        <v>90</v>
      </c>
      <c r="P28" s="11">
        <f t="shared" si="2"/>
        <v>83</v>
      </c>
    </row>
    <row r="29" spans="1:16" ht="15">
      <c r="A29" s="2" t="s">
        <v>41</v>
      </c>
      <c r="B29" s="9">
        <v>49</v>
      </c>
      <c r="C29" s="9">
        <v>0</v>
      </c>
      <c r="D29" s="9">
        <v>13</v>
      </c>
      <c r="E29" s="8">
        <v>-5</v>
      </c>
      <c r="F29" s="8"/>
      <c r="G29" s="8">
        <v>9</v>
      </c>
      <c r="H29" s="10"/>
      <c r="I29" s="8">
        <v>2</v>
      </c>
      <c r="J29" s="10"/>
      <c r="K29" s="11">
        <f t="shared" si="0"/>
        <v>2</v>
      </c>
      <c r="L29" s="11">
        <f t="shared" si="1"/>
        <v>35.6</v>
      </c>
      <c r="M29" s="8">
        <v>37</v>
      </c>
      <c r="N29" s="8">
        <v>15</v>
      </c>
      <c r="O29" s="8">
        <v>20</v>
      </c>
      <c r="P29" s="11">
        <f t="shared" si="2"/>
        <v>24</v>
      </c>
    </row>
    <row r="30" spans="1:16" ht="15">
      <c r="A30" s="2" t="s">
        <v>42</v>
      </c>
      <c r="B30" s="9">
        <v>58</v>
      </c>
      <c r="C30" s="9">
        <v>0</v>
      </c>
      <c r="D30" s="9">
        <v>5</v>
      </c>
      <c r="E30" s="8">
        <v>-13</v>
      </c>
      <c r="F30" s="8">
        <v>-15</v>
      </c>
      <c r="G30" s="8">
        <v>-3</v>
      </c>
      <c r="H30" s="8">
        <v>-5</v>
      </c>
      <c r="I30" s="8">
        <v>-8</v>
      </c>
      <c r="J30" s="8">
        <v>-9</v>
      </c>
      <c r="K30" s="11">
        <f t="shared" si="0"/>
        <v>-8.5</v>
      </c>
      <c r="L30" s="11">
        <f t="shared" si="1"/>
        <v>16.7</v>
      </c>
      <c r="M30" s="8">
        <v>86</v>
      </c>
      <c r="N30" s="8">
        <v>74</v>
      </c>
      <c r="O30" s="8">
        <v>80</v>
      </c>
      <c r="P30" s="11">
        <f t="shared" si="2"/>
        <v>80</v>
      </c>
    </row>
    <row r="31" spans="1:16" ht="15">
      <c r="A31" s="2" t="s">
        <v>43</v>
      </c>
      <c r="B31" s="9">
        <v>49</v>
      </c>
      <c r="C31" s="9">
        <v>0</v>
      </c>
      <c r="D31" s="9">
        <v>0</v>
      </c>
      <c r="E31" s="8">
        <v>0</v>
      </c>
      <c r="F31" s="8">
        <v>-2</v>
      </c>
      <c r="G31" s="8">
        <v>9</v>
      </c>
      <c r="H31" s="8">
        <v>2</v>
      </c>
      <c r="I31" s="8">
        <v>8</v>
      </c>
      <c r="J31" s="8">
        <v>1</v>
      </c>
      <c r="K31" s="11">
        <f t="shared" si="0"/>
        <v>1.5</v>
      </c>
      <c r="L31" s="11">
        <f t="shared" si="1"/>
        <v>34.700000000000003</v>
      </c>
      <c r="M31" s="8">
        <v>40</v>
      </c>
      <c r="N31" s="8">
        <v>22</v>
      </c>
      <c r="O31" s="8">
        <v>23</v>
      </c>
      <c r="P31" s="11">
        <f t="shared" si="2"/>
        <v>28.333333333333332</v>
      </c>
    </row>
    <row r="32" spans="1:16" ht="15">
      <c r="A32" s="2" t="s">
        <v>44</v>
      </c>
      <c r="B32" s="9">
        <v>80</v>
      </c>
      <c r="C32" s="9">
        <v>1</v>
      </c>
      <c r="D32" s="9">
        <v>13</v>
      </c>
      <c r="E32" s="8">
        <v>-12</v>
      </c>
      <c r="F32" s="8">
        <v>-12</v>
      </c>
      <c r="G32" s="8">
        <v>0</v>
      </c>
      <c r="H32" s="8">
        <v>0</v>
      </c>
      <c r="I32" s="8">
        <v>-11</v>
      </c>
      <c r="J32" s="8">
        <v>-11</v>
      </c>
      <c r="K32" s="11">
        <f t="shared" si="0"/>
        <v>-11</v>
      </c>
      <c r="L32" s="11">
        <f t="shared" si="1"/>
        <v>12.2</v>
      </c>
      <c r="M32" s="8">
        <v>84</v>
      </c>
      <c r="N32" s="8">
        <v>44</v>
      </c>
      <c r="O32" s="8">
        <v>88</v>
      </c>
      <c r="P32" s="11">
        <f t="shared" si="2"/>
        <v>72</v>
      </c>
    </row>
    <row r="33" spans="1:16" ht="15">
      <c r="A33" s="2" t="s">
        <v>45</v>
      </c>
      <c r="B33" s="9">
        <v>18</v>
      </c>
      <c r="C33" s="9">
        <v>0</v>
      </c>
      <c r="D33" s="9">
        <v>3</v>
      </c>
      <c r="E33" s="8">
        <v>-10</v>
      </c>
      <c r="F33" s="8"/>
      <c r="G33" s="8">
        <v>4</v>
      </c>
      <c r="H33" s="8"/>
      <c r="I33" s="8">
        <v>-2</v>
      </c>
      <c r="J33" s="8"/>
      <c r="K33" s="11">
        <f t="shared" si="0"/>
        <v>-2</v>
      </c>
      <c r="L33" s="11">
        <f t="shared" si="1"/>
        <v>28.4</v>
      </c>
      <c r="M33" s="8">
        <v>26</v>
      </c>
      <c r="N33" s="8">
        <v>9</v>
      </c>
      <c r="O33" s="8">
        <v>14</v>
      </c>
      <c r="P33" s="11">
        <f t="shared" si="2"/>
        <v>16.333333333333332</v>
      </c>
    </row>
    <row r="34" spans="1:16" ht="15">
      <c r="A34" s="2" t="s">
        <v>47</v>
      </c>
      <c r="B34" s="9">
        <v>38</v>
      </c>
      <c r="C34" s="9">
        <v>1</v>
      </c>
      <c r="D34" s="9">
        <v>0</v>
      </c>
      <c r="E34" s="8">
        <v>17</v>
      </c>
      <c r="F34" s="8">
        <v>16</v>
      </c>
      <c r="G34" s="8">
        <v>17</v>
      </c>
      <c r="H34" s="8">
        <v>17</v>
      </c>
      <c r="I34" s="8">
        <v>18</v>
      </c>
      <c r="J34" s="8">
        <v>17</v>
      </c>
      <c r="K34" s="11">
        <f t="shared" si="0"/>
        <v>17</v>
      </c>
      <c r="L34" s="11">
        <f t="shared" si="1"/>
        <v>62.6</v>
      </c>
      <c r="M34" s="8">
        <v>68</v>
      </c>
      <c r="N34" s="8">
        <v>70</v>
      </c>
      <c r="O34" s="8">
        <v>71</v>
      </c>
      <c r="P34" s="11">
        <f t="shared" si="2"/>
        <v>69.666666666666671</v>
      </c>
    </row>
  </sheetData>
  <mergeCells count="4">
    <mergeCell ref="E1:J1"/>
    <mergeCell ref="E2:F2"/>
    <mergeCell ref="G2:H2"/>
    <mergeCell ref="I2:J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4"/>
  <sheetViews>
    <sheetView topLeftCell="A12" workbookViewId="0">
      <selection activeCell="L34" activeCellId="1" sqref="P34 L34"/>
    </sheetView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11.42578125" customWidth="1"/>
    <col min="6" max="6" width="8.140625" customWidth="1"/>
    <col min="7" max="7" width="9.5703125" customWidth="1"/>
    <col min="8" max="8" width="13.42578125" customWidth="1"/>
    <col min="9" max="9" width="9.42578125" customWidth="1"/>
    <col min="10" max="10" width="5" customWidth="1"/>
    <col min="11" max="12" width="8" customWidth="1"/>
    <col min="13" max="14" width="9.5703125" customWidth="1"/>
    <col min="15" max="15" width="9.42578125" customWidth="1"/>
  </cols>
  <sheetData>
    <row r="1" spans="1:16" ht="15.75" customHeight="1">
      <c r="E1" s="120" t="s">
        <v>2</v>
      </c>
      <c r="F1" s="121"/>
      <c r="G1" s="121"/>
      <c r="H1" s="121"/>
      <c r="I1" s="121"/>
      <c r="J1" s="122"/>
    </row>
    <row r="2" spans="1:16" ht="15.75" customHeight="1"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">
      <c r="A4" s="2" t="s">
        <v>13</v>
      </c>
      <c r="B4" s="9">
        <v>33366</v>
      </c>
      <c r="C4" s="9">
        <v>1068</v>
      </c>
      <c r="D4" s="9">
        <v>2686</v>
      </c>
      <c r="E4" s="8">
        <v>10</v>
      </c>
      <c r="F4" s="8">
        <v>10</v>
      </c>
      <c r="G4" s="8">
        <v>14</v>
      </c>
      <c r="H4" s="8">
        <v>13</v>
      </c>
      <c r="I4" s="8">
        <v>13</v>
      </c>
      <c r="J4" s="8">
        <v>8</v>
      </c>
      <c r="K4" s="11">
        <f t="shared" ref="K4:K34" si="0">MEDIAN(E4:J4)</f>
        <v>11.5</v>
      </c>
      <c r="L4" s="11">
        <f t="shared" ref="L4:L34" si="1">(K4*9/5)+32</f>
        <v>52.7</v>
      </c>
      <c r="M4" s="8">
        <v>92</v>
      </c>
      <c r="N4" s="8">
        <v>73</v>
      </c>
      <c r="O4" s="8">
        <v>87</v>
      </c>
      <c r="P4" s="11">
        <f t="shared" ref="P4:P34" si="2">AVERAGE(M4:O4)</f>
        <v>84</v>
      </c>
    </row>
    <row r="5" spans="1:16" ht="15">
      <c r="A5" s="2" t="s">
        <v>17</v>
      </c>
      <c r="B5" s="9">
        <v>1131</v>
      </c>
      <c r="C5" s="9">
        <v>0</v>
      </c>
      <c r="D5" s="9">
        <v>321</v>
      </c>
      <c r="E5" s="8">
        <v>11</v>
      </c>
      <c r="F5" s="8">
        <v>10</v>
      </c>
      <c r="G5" s="8">
        <v>15</v>
      </c>
      <c r="H5" s="8">
        <v>13</v>
      </c>
      <c r="I5" s="8">
        <v>13</v>
      </c>
      <c r="J5" s="8">
        <v>13</v>
      </c>
      <c r="K5" s="11">
        <f t="shared" si="0"/>
        <v>13</v>
      </c>
      <c r="L5" s="11">
        <f t="shared" si="1"/>
        <v>55.4</v>
      </c>
      <c r="M5" s="8">
        <v>98</v>
      </c>
      <c r="N5" s="8">
        <v>83</v>
      </c>
      <c r="O5" s="8">
        <v>90</v>
      </c>
      <c r="P5" s="11">
        <f t="shared" si="2"/>
        <v>90.333333333333329</v>
      </c>
    </row>
    <row r="6" spans="1:16" ht="15">
      <c r="A6" s="2" t="s">
        <v>18</v>
      </c>
      <c r="B6" s="9">
        <v>1219</v>
      </c>
      <c r="C6" s="9">
        <v>1</v>
      </c>
      <c r="D6" s="9">
        <v>275</v>
      </c>
      <c r="E6" s="8">
        <v>16</v>
      </c>
      <c r="F6" s="8">
        <v>16</v>
      </c>
      <c r="G6" s="8">
        <v>21</v>
      </c>
      <c r="H6" s="8">
        <v>21</v>
      </c>
      <c r="I6" s="8">
        <v>18</v>
      </c>
      <c r="J6" s="8">
        <v>18</v>
      </c>
      <c r="K6" s="11">
        <f t="shared" si="0"/>
        <v>18</v>
      </c>
      <c r="L6" s="11">
        <f t="shared" si="1"/>
        <v>64.400000000000006</v>
      </c>
      <c r="M6" s="8">
        <v>98</v>
      </c>
      <c r="N6" s="8">
        <v>84</v>
      </c>
      <c r="O6" s="8">
        <v>97</v>
      </c>
      <c r="P6" s="11">
        <f t="shared" si="2"/>
        <v>93</v>
      </c>
    </row>
    <row r="7" spans="1:16" ht="15">
      <c r="A7" s="2" t="s">
        <v>19</v>
      </c>
      <c r="B7" s="9">
        <v>1135</v>
      </c>
      <c r="C7" s="9">
        <v>8</v>
      </c>
      <c r="D7" s="9">
        <v>246</v>
      </c>
      <c r="E7" s="8">
        <v>8</v>
      </c>
      <c r="F7" s="8">
        <v>8</v>
      </c>
      <c r="G7" s="8">
        <v>17</v>
      </c>
      <c r="H7" s="8">
        <v>17</v>
      </c>
      <c r="I7" s="8">
        <v>12</v>
      </c>
      <c r="J7" s="8">
        <v>12</v>
      </c>
      <c r="K7" s="11">
        <f t="shared" si="0"/>
        <v>12</v>
      </c>
      <c r="L7" s="11">
        <f t="shared" si="1"/>
        <v>53.6</v>
      </c>
      <c r="M7" s="8">
        <v>54</v>
      </c>
      <c r="N7" s="8">
        <v>31</v>
      </c>
      <c r="O7" s="8">
        <v>52</v>
      </c>
      <c r="P7" s="11">
        <f t="shared" si="2"/>
        <v>45.666666666666664</v>
      </c>
    </row>
    <row r="8" spans="1:16" ht="15">
      <c r="A8" s="2" t="s">
        <v>20</v>
      </c>
      <c r="B8" s="9">
        <v>946</v>
      </c>
      <c r="C8" s="9">
        <v>2</v>
      </c>
      <c r="D8" s="9">
        <v>304</v>
      </c>
      <c r="E8" s="8">
        <v>9</v>
      </c>
      <c r="F8" s="8">
        <v>9</v>
      </c>
      <c r="G8" s="8">
        <v>16</v>
      </c>
      <c r="H8" s="8">
        <v>16</v>
      </c>
      <c r="I8" s="8">
        <v>12</v>
      </c>
      <c r="J8" s="8">
        <v>12</v>
      </c>
      <c r="K8" s="11">
        <f t="shared" si="0"/>
        <v>12</v>
      </c>
      <c r="L8" s="11">
        <f t="shared" si="1"/>
        <v>53.6</v>
      </c>
      <c r="M8" s="8">
        <v>99</v>
      </c>
      <c r="N8" s="8">
        <v>67</v>
      </c>
      <c r="O8" s="8">
        <v>88</v>
      </c>
      <c r="P8" s="11">
        <f t="shared" si="2"/>
        <v>84.666666666666671</v>
      </c>
    </row>
    <row r="9" spans="1:16" ht="15">
      <c r="A9" s="2" t="s">
        <v>21</v>
      </c>
      <c r="B9" s="9">
        <v>889</v>
      </c>
      <c r="C9" s="9">
        <v>4</v>
      </c>
      <c r="D9" s="9">
        <v>127</v>
      </c>
      <c r="E9" s="8">
        <v>7</v>
      </c>
      <c r="F9" s="8">
        <v>3</v>
      </c>
      <c r="G9" s="8">
        <v>17</v>
      </c>
      <c r="H9" s="8">
        <v>14</v>
      </c>
      <c r="I9" s="8">
        <v>14</v>
      </c>
      <c r="J9" s="8">
        <v>10</v>
      </c>
      <c r="K9" s="11">
        <f t="shared" si="0"/>
        <v>12</v>
      </c>
      <c r="L9" s="11">
        <f t="shared" si="1"/>
        <v>53.6</v>
      </c>
      <c r="M9" s="8">
        <v>100</v>
      </c>
      <c r="N9" s="8">
        <v>56</v>
      </c>
      <c r="O9" s="8">
        <v>88</v>
      </c>
      <c r="P9" s="11">
        <f t="shared" si="2"/>
        <v>81.333333333333329</v>
      </c>
    </row>
    <row r="10" spans="1:16" ht="15">
      <c r="A10" s="2" t="s">
        <v>22</v>
      </c>
      <c r="B10" s="9">
        <v>844</v>
      </c>
      <c r="C10" s="9">
        <v>1</v>
      </c>
      <c r="D10" s="9">
        <v>152</v>
      </c>
      <c r="E10" s="8">
        <v>10</v>
      </c>
      <c r="F10" s="8">
        <v>10</v>
      </c>
      <c r="G10" s="8">
        <v>16</v>
      </c>
      <c r="H10" s="8">
        <v>16</v>
      </c>
      <c r="I10" s="8">
        <v>14</v>
      </c>
      <c r="J10" s="8">
        <v>14</v>
      </c>
      <c r="K10" s="11">
        <f t="shared" si="0"/>
        <v>14</v>
      </c>
      <c r="L10" s="11">
        <f t="shared" si="1"/>
        <v>57.2</v>
      </c>
      <c r="M10" s="8">
        <v>99</v>
      </c>
      <c r="N10" s="8">
        <v>79</v>
      </c>
      <c r="O10" s="8">
        <v>89</v>
      </c>
      <c r="P10" s="11">
        <f t="shared" si="2"/>
        <v>89</v>
      </c>
    </row>
    <row r="11" spans="1:16" ht="15">
      <c r="A11" s="2" t="s">
        <v>23</v>
      </c>
      <c r="B11" s="9">
        <v>518</v>
      </c>
      <c r="C11" s="9">
        <v>3</v>
      </c>
      <c r="D11" s="9">
        <v>102</v>
      </c>
      <c r="E11" s="8">
        <v>9</v>
      </c>
      <c r="F11" s="8">
        <v>7</v>
      </c>
      <c r="G11" s="8">
        <v>19</v>
      </c>
      <c r="H11" s="8">
        <v>14</v>
      </c>
      <c r="I11" s="8">
        <v>17</v>
      </c>
      <c r="J11" s="8">
        <v>11</v>
      </c>
      <c r="K11" s="11">
        <f t="shared" si="0"/>
        <v>12.5</v>
      </c>
      <c r="L11" s="11">
        <f t="shared" si="1"/>
        <v>54.5</v>
      </c>
      <c r="M11" s="8">
        <v>91</v>
      </c>
      <c r="N11" s="8">
        <v>55</v>
      </c>
      <c r="O11" s="8">
        <v>68</v>
      </c>
      <c r="P11" s="11">
        <f t="shared" si="2"/>
        <v>71.333333333333329</v>
      </c>
    </row>
    <row r="12" spans="1:16" ht="15">
      <c r="A12" s="2" t="s">
        <v>24</v>
      </c>
      <c r="B12" s="9">
        <v>436</v>
      </c>
      <c r="C12" s="9">
        <v>1</v>
      </c>
      <c r="D12" s="9">
        <v>92</v>
      </c>
      <c r="E12" s="8">
        <v>11</v>
      </c>
      <c r="F12" s="8">
        <v>8</v>
      </c>
      <c r="G12" s="8">
        <v>17</v>
      </c>
      <c r="H12" s="8">
        <v>13</v>
      </c>
      <c r="I12" s="8">
        <v>17</v>
      </c>
      <c r="J12" s="8">
        <v>13</v>
      </c>
      <c r="K12" s="11">
        <f t="shared" si="0"/>
        <v>13</v>
      </c>
      <c r="L12" s="11">
        <f t="shared" si="1"/>
        <v>55.4</v>
      </c>
      <c r="M12" s="8">
        <v>92</v>
      </c>
      <c r="N12" s="8">
        <v>58</v>
      </c>
      <c r="O12" s="8">
        <v>62</v>
      </c>
      <c r="P12" s="11">
        <f t="shared" si="2"/>
        <v>70.666666666666671</v>
      </c>
    </row>
    <row r="13" spans="1:16" ht="15">
      <c r="A13" s="2" t="s">
        <v>25</v>
      </c>
      <c r="B13" s="9">
        <v>497</v>
      </c>
      <c r="C13" s="9">
        <v>2</v>
      </c>
      <c r="D13" s="9">
        <v>92</v>
      </c>
      <c r="E13" s="8">
        <v>8</v>
      </c>
      <c r="F13" s="8">
        <v>8</v>
      </c>
      <c r="G13" s="8">
        <v>16</v>
      </c>
      <c r="H13" s="8">
        <v>16</v>
      </c>
      <c r="I13" s="8">
        <v>12</v>
      </c>
      <c r="J13" s="8">
        <v>12</v>
      </c>
      <c r="K13" s="11">
        <f t="shared" si="0"/>
        <v>12</v>
      </c>
      <c r="L13" s="11">
        <f t="shared" si="1"/>
        <v>53.6</v>
      </c>
      <c r="M13" s="8">
        <v>63</v>
      </c>
      <c r="N13" s="8">
        <v>38</v>
      </c>
      <c r="O13" s="8">
        <v>52</v>
      </c>
      <c r="P13" s="11">
        <f t="shared" si="2"/>
        <v>51</v>
      </c>
    </row>
    <row r="14" spans="1:16" ht="15">
      <c r="A14" s="2" t="s">
        <v>26</v>
      </c>
      <c r="B14" s="9">
        <v>543</v>
      </c>
      <c r="C14" s="9">
        <v>0</v>
      </c>
      <c r="D14" s="9">
        <v>125</v>
      </c>
      <c r="E14" s="10"/>
      <c r="F14" s="10"/>
      <c r="G14" s="8">
        <v>16</v>
      </c>
      <c r="H14" s="8">
        <v>16</v>
      </c>
      <c r="I14" s="8">
        <v>10</v>
      </c>
      <c r="J14" s="8">
        <v>10</v>
      </c>
      <c r="K14" s="11">
        <f t="shared" si="0"/>
        <v>13</v>
      </c>
      <c r="L14" s="11">
        <f t="shared" si="1"/>
        <v>55.4</v>
      </c>
      <c r="M14" s="10"/>
      <c r="N14" s="8">
        <v>60</v>
      </c>
      <c r="O14" s="8">
        <v>91</v>
      </c>
      <c r="P14" s="11">
        <f t="shared" si="2"/>
        <v>75.5</v>
      </c>
    </row>
    <row r="15" spans="1:16" ht="15">
      <c r="A15" s="2" t="s">
        <v>27</v>
      </c>
      <c r="B15" s="9">
        <v>311</v>
      </c>
      <c r="C15" s="9">
        <v>1</v>
      </c>
      <c r="D15" s="9">
        <v>57</v>
      </c>
      <c r="E15" s="8">
        <v>12</v>
      </c>
      <c r="F15" s="8">
        <v>11</v>
      </c>
      <c r="G15" s="8">
        <v>17</v>
      </c>
      <c r="H15" s="8">
        <v>14</v>
      </c>
      <c r="I15" s="8">
        <v>14</v>
      </c>
      <c r="J15" s="8">
        <v>10</v>
      </c>
      <c r="K15" s="11">
        <f t="shared" si="0"/>
        <v>13</v>
      </c>
      <c r="L15" s="11">
        <f t="shared" si="1"/>
        <v>55.4</v>
      </c>
      <c r="M15" s="8">
        <v>96</v>
      </c>
      <c r="N15" s="8">
        <v>62</v>
      </c>
      <c r="O15" s="8">
        <v>82</v>
      </c>
      <c r="P15" s="11">
        <f t="shared" si="2"/>
        <v>80</v>
      </c>
    </row>
    <row r="16" spans="1:16" ht="15">
      <c r="A16" s="2" t="s">
        <v>28</v>
      </c>
      <c r="B16" s="9">
        <v>352</v>
      </c>
      <c r="C16" s="9">
        <v>3</v>
      </c>
      <c r="D16" s="9">
        <v>56</v>
      </c>
      <c r="E16" s="8">
        <v>-1</v>
      </c>
      <c r="F16" s="8"/>
      <c r="G16" s="8">
        <v>11</v>
      </c>
      <c r="H16" s="10"/>
      <c r="I16" s="8">
        <v>1</v>
      </c>
      <c r="J16" s="10"/>
      <c r="K16" s="11">
        <f t="shared" si="0"/>
        <v>1</v>
      </c>
      <c r="L16" s="11">
        <f t="shared" si="1"/>
        <v>33.799999999999997</v>
      </c>
      <c r="M16" s="8">
        <v>90</v>
      </c>
      <c r="N16" s="8">
        <v>49</v>
      </c>
      <c r="O16" s="8">
        <v>77</v>
      </c>
      <c r="P16" s="11">
        <f t="shared" si="2"/>
        <v>72</v>
      </c>
    </row>
    <row r="17" spans="1:16" ht="15">
      <c r="A17" s="2" t="s">
        <v>29</v>
      </c>
      <c r="B17" s="9">
        <v>272</v>
      </c>
      <c r="C17" s="9">
        <v>0</v>
      </c>
      <c r="D17" s="9">
        <v>53</v>
      </c>
      <c r="E17" s="8">
        <v>14</v>
      </c>
      <c r="F17" s="8">
        <v>11</v>
      </c>
      <c r="G17" s="8">
        <v>18</v>
      </c>
      <c r="H17" s="8">
        <v>15</v>
      </c>
      <c r="I17" s="8">
        <v>15</v>
      </c>
      <c r="J17" s="8">
        <v>15</v>
      </c>
      <c r="K17" s="11">
        <f t="shared" si="0"/>
        <v>15</v>
      </c>
      <c r="L17" s="11">
        <f t="shared" si="1"/>
        <v>59</v>
      </c>
      <c r="M17" s="8">
        <v>91</v>
      </c>
      <c r="N17" s="8">
        <v>88</v>
      </c>
      <c r="O17" s="8">
        <v>96</v>
      </c>
      <c r="P17" s="11">
        <f t="shared" si="2"/>
        <v>91.666666666666671</v>
      </c>
    </row>
    <row r="18" spans="1:16" ht="15">
      <c r="A18" s="2" t="s">
        <v>30</v>
      </c>
      <c r="B18" s="9">
        <v>225</v>
      </c>
      <c r="C18" s="9">
        <v>0</v>
      </c>
      <c r="D18" s="9">
        <v>43</v>
      </c>
      <c r="E18" s="8">
        <v>-1</v>
      </c>
      <c r="F18" s="8">
        <v>-5</v>
      </c>
      <c r="G18" s="8">
        <v>17</v>
      </c>
      <c r="H18" s="8">
        <v>12</v>
      </c>
      <c r="I18" s="8">
        <v>14</v>
      </c>
      <c r="J18" s="8">
        <v>-1</v>
      </c>
      <c r="K18" s="11">
        <f t="shared" si="0"/>
        <v>5.5</v>
      </c>
      <c r="L18" s="11">
        <f t="shared" si="1"/>
        <v>41.9</v>
      </c>
      <c r="M18" s="8">
        <v>88</v>
      </c>
      <c r="N18" s="8">
        <v>37</v>
      </c>
      <c r="O18" s="8">
        <v>68</v>
      </c>
      <c r="P18" s="11">
        <f t="shared" si="2"/>
        <v>64.333333333333329</v>
      </c>
    </row>
    <row r="19" spans="1:16" ht="15">
      <c r="A19" s="2" t="s">
        <v>31</v>
      </c>
      <c r="B19" s="9">
        <v>222</v>
      </c>
      <c r="C19" s="9">
        <v>1</v>
      </c>
      <c r="D19" s="9">
        <v>32</v>
      </c>
      <c r="E19" s="8">
        <v>13</v>
      </c>
      <c r="F19" s="8">
        <v>13</v>
      </c>
      <c r="G19" s="8">
        <v>16</v>
      </c>
      <c r="H19" s="8">
        <v>15</v>
      </c>
      <c r="I19" s="8">
        <v>16</v>
      </c>
      <c r="J19" s="8">
        <v>15</v>
      </c>
      <c r="K19" s="11">
        <f t="shared" si="0"/>
        <v>15</v>
      </c>
      <c r="L19" s="11">
        <f t="shared" si="1"/>
        <v>59</v>
      </c>
      <c r="M19" s="8">
        <v>100</v>
      </c>
      <c r="N19" s="8">
        <v>98</v>
      </c>
      <c r="O19" s="8">
        <v>100</v>
      </c>
      <c r="P19" s="11">
        <f t="shared" si="2"/>
        <v>99.333333333333329</v>
      </c>
    </row>
    <row r="20" spans="1:16" ht="15">
      <c r="A20" s="2" t="s">
        <v>32</v>
      </c>
      <c r="B20" s="9">
        <v>251</v>
      </c>
      <c r="C20" s="9">
        <v>2</v>
      </c>
      <c r="D20" s="9">
        <v>54</v>
      </c>
      <c r="E20" s="10"/>
      <c r="F20" s="10"/>
      <c r="G20" s="8">
        <v>11</v>
      </c>
      <c r="H20" s="8">
        <v>11</v>
      </c>
      <c r="I20" s="8">
        <v>2</v>
      </c>
      <c r="J20" s="8">
        <v>2</v>
      </c>
      <c r="K20" s="11">
        <f t="shared" si="0"/>
        <v>6.5</v>
      </c>
      <c r="L20" s="11">
        <f t="shared" si="1"/>
        <v>43.7</v>
      </c>
      <c r="M20" s="10"/>
      <c r="N20" s="8">
        <v>48</v>
      </c>
      <c r="O20" s="8">
        <v>92</v>
      </c>
      <c r="P20" s="11">
        <f t="shared" si="2"/>
        <v>70</v>
      </c>
    </row>
    <row r="21" spans="1:16" ht="15">
      <c r="A21" s="2" t="s">
        <v>33</v>
      </c>
      <c r="B21" s="9">
        <v>154</v>
      </c>
      <c r="C21" s="9">
        <v>0</v>
      </c>
      <c r="D21" s="9">
        <v>26</v>
      </c>
      <c r="E21" s="8">
        <v>7</v>
      </c>
      <c r="F21" s="8">
        <v>5</v>
      </c>
      <c r="G21" s="8">
        <v>17</v>
      </c>
      <c r="H21" s="8">
        <v>14</v>
      </c>
      <c r="I21" s="8">
        <v>16</v>
      </c>
      <c r="J21" s="8">
        <v>7</v>
      </c>
      <c r="K21" s="11">
        <f t="shared" si="0"/>
        <v>10.5</v>
      </c>
      <c r="L21" s="11">
        <f t="shared" si="1"/>
        <v>50.9</v>
      </c>
      <c r="M21" s="8">
        <v>80</v>
      </c>
      <c r="N21" s="8">
        <v>34</v>
      </c>
      <c r="O21" s="8">
        <v>49</v>
      </c>
      <c r="P21" s="11">
        <f t="shared" si="2"/>
        <v>54.333333333333336</v>
      </c>
    </row>
    <row r="22" spans="1:16" ht="15">
      <c r="A22" s="2" t="s">
        <v>34</v>
      </c>
      <c r="B22" s="9">
        <v>378</v>
      </c>
      <c r="C22" s="9">
        <v>8</v>
      </c>
      <c r="D22" s="9">
        <v>31</v>
      </c>
      <c r="E22" s="10"/>
      <c r="F22" s="10"/>
      <c r="G22" s="8">
        <v>-3</v>
      </c>
      <c r="H22" s="8">
        <v>-3</v>
      </c>
      <c r="I22" s="8">
        <v>-6</v>
      </c>
      <c r="J22" s="8">
        <v>-6</v>
      </c>
      <c r="K22" s="11">
        <f t="shared" si="0"/>
        <v>-4.5</v>
      </c>
      <c r="L22" s="11">
        <f t="shared" si="1"/>
        <v>23.9</v>
      </c>
      <c r="M22" s="10"/>
      <c r="N22" s="8">
        <v>83</v>
      </c>
      <c r="O22" s="8">
        <v>92</v>
      </c>
      <c r="P22" s="11">
        <f t="shared" si="2"/>
        <v>87.5</v>
      </c>
    </row>
    <row r="23" spans="1:16" ht="15">
      <c r="A23" s="2" t="s">
        <v>35</v>
      </c>
      <c r="B23" s="9">
        <v>116</v>
      </c>
      <c r="C23" s="9">
        <v>1</v>
      </c>
      <c r="D23" s="9">
        <v>20</v>
      </c>
      <c r="E23" s="8">
        <v>6</v>
      </c>
      <c r="F23" s="8">
        <v>6</v>
      </c>
      <c r="G23" s="8">
        <v>10</v>
      </c>
      <c r="H23" s="8">
        <v>10</v>
      </c>
      <c r="I23" s="8">
        <v>4</v>
      </c>
      <c r="J23" s="8">
        <v>4</v>
      </c>
      <c r="K23" s="11">
        <f t="shared" si="0"/>
        <v>6</v>
      </c>
      <c r="L23" s="11">
        <f t="shared" si="1"/>
        <v>42.8</v>
      </c>
      <c r="M23" s="8">
        <v>73</v>
      </c>
      <c r="N23" s="8">
        <v>58</v>
      </c>
      <c r="O23" s="8">
        <v>78</v>
      </c>
      <c r="P23" s="11">
        <f t="shared" si="2"/>
        <v>69.666666666666671</v>
      </c>
    </row>
    <row r="24" spans="1:16" ht="15">
      <c r="A24" s="2" t="s">
        <v>36</v>
      </c>
      <c r="B24" s="9">
        <v>157</v>
      </c>
      <c r="C24" s="9">
        <v>4</v>
      </c>
      <c r="D24" s="9">
        <v>27</v>
      </c>
      <c r="E24" s="8">
        <v>21</v>
      </c>
      <c r="F24" s="8">
        <v>21</v>
      </c>
      <c r="G24" s="8">
        <v>28</v>
      </c>
      <c r="H24" s="8">
        <v>28</v>
      </c>
      <c r="I24" s="8">
        <v>24</v>
      </c>
      <c r="J24" s="8">
        <v>24</v>
      </c>
      <c r="K24" s="11">
        <f t="shared" si="0"/>
        <v>24</v>
      </c>
      <c r="L24" s="11">
        <f t="shared" si="1"/>
        <v>75.2</v>
      </c>
      <c r="M24" s="8">
        <v>95</v>
      </c>
      <c r="N24" s="8">
        <v>58</v>
      </c>
      <c r="O24" s="8">
        <v>78</v>
      </c>
      <c r="P24" s="11">
        <f t="shared" si="2"/>
        <v>77</v>
      </c>
    </row>
    <row r="25" spans="1:16" ht="15">
      <c r="A25" s="2" t="s">
        <v>37</v>
      </c>
      <c r="B25" s="9">
        <v>126</v>
      </c>
      <c r="C25" s="9">
        <v>0</v>
      </c>
      <c r="D25" s="9">
        <v>33</v>
      </c>
      <c r="E25" s="8">
        <v>-8</v>
      </c>
      <c r="F25" s="8">
        <v>-8</v>
      </c>
      <c r="G25" s="8">
        <v>12</v>
      </c>
      <c r="H25" s="8">
        <v>12</v>
      </c>
      <c r="I25" s="8">
        <v>-1</v>
      </c>
      <c r="J25" s="8">
        <v>-1</v>
      </c>
      <c r="K25" s="11">
        <f t="shared" si="0"/>
        <v>-1</v>
      </c>
      <c r="L25" s="11">
        <f t="shared" si="1"/>
        <v>30.2</v>
      </c>
      <c r="M25" s="8">
        <v>77</v>
      </c>
      <c r="N25" s="8">
        <v>22</v>
      </c>
      <c r="O25" s="8">
        <v>46</v>
      </c>
      <c r="P25" s="11">
        <f t="shared" si="2"/>
        <v>48.333333333333336</v>
      </c>
    </row>
    <row r="26" spans="1:16" ht="15">
      <c r="A26" s="2" t="s">
        <v>38</v>
      </c>
      <c r="B26" s="9">
        <v>112</v>
      </c>
      <c r="C26" s="9">
        <v>2</v>
      </c>
      <c r="D26" s="9">
        <v>11</v>
      </c>
      <c r="E26" s="8">
        <v>7</v>
      </c>
      <c r="F26" s="8">
        <v>1</v>
      </c>
      <c r="G26" s="8">
        <v>-1</v>
      </c>
      <c r="H26" s="8">
        <v>-3</v>
      </c>
      <c r="I26" s="8">
        <v>-3</v>
      </c>
      <c r="J26" s="8">
        <v>-3</v>
      </c>
      <c r="K26" s="11">
        <f t="shared" si="0"/>
        <v>-2</v>
      </c>
      <c r="L26" s="11">
        <f t="shared" si="1"/>
        <v>28.4</v>
      </c>
      <c r="M26" s="8">
        <v>93</v>
      </c>
      <c r="N26" s="8">
        <v>53</v>
      </c>
      <c r="O26" s="8">
        <v>82</v>
      </c>
      <c r="P26" s="11">
        <f t="shared" si="2"/>
        <v>76</v>
      </c>
    </row>
    <row r="27" spans="1:16" ht="15">
      <c r="A27" s="29" t="s">
        <v>39</v>
      </c>
      <c r="B27" s="9">
        <v>87</v>
      </c>
      <c r="C27" s="9">
        <v>2</v>
      </c>
      <c r="D27" s="9">
        <v>31</v>
      </c>
      <c r="E27" s="8">
        <v>-5</v>
      </c>
      <c r="F27" s="10"/>
      <c r="G27" s="8">
        <v>8</v>
      </c>
      <c r="H27" s="10"/>
      <c r="I27" s="8">
        <v>6</v>
      </c>
      <c r="J27" s="10"/>
      <c r="K27" s="11">
        <f t="shared" si="0"/>
        <v>6</v>
      </c>
      <c r="L27" s="11">
        <f t="shared" si="1"/>
        <v>42.8</v>
      </c>
      <c r="M27" s="8">
        <v>37</v>
      </c>
      <c r="N27" s="8">
        <v>14</v>
      </c>
      <c r="O27" s="8">
        <v>17</v>
      </c>
      <c r="P27" s="11">
        <f t="shared" si="2"/>
        <v>22.666666666666668</v>
      </c>
    </row>
    <row r="28" spans="1:16" ht="15">
      <c r="A28" s="2" t="s">
        <v>40</v>
      </c>
      <c r="B28" s="9">
        <v>133</v>
      </c>
      <c r="C28" s="9">
        <v>1</v>
      </c>
      <c r="D28" s="9">
        <v>18</v>
      </c>
      <c r="E28" s="8">
        <v>9</v>
      </c>
      <c r="F28" s="8">
        <v>9</v>
      </c>
      <c r="G28" s="8">
        <v>17</v>
      </c>
      <c r="H28" s="8">
        <v>16</v>
      </c>
      <c r="I28" s="8">
        <v>16</v>
      </c>
      <c r="J28" s="8">
        <v>11</v>
      </c>
      <c r="K28" s="11">
        <f t="shared" si="0"/>
        <v>13.5</v>
      </c>
      <c r="L28" s="11">
        <f t="shared" si="1"/>
        <v>56.3</v>
      </c>
      <c r="M28" s="8">
        <v>94</v>
      </c>
      <c r="N28" s="8">
        <v>66</v>
      </c>
      <c r="O28" s="8">
        <v>82</v>
      </c>
      <c r="P28" s="11">
        <f t="shared" si="2"/>
        <v>80.666666666666671</v>
      </c>
    </row>
    <row r="29" spans="1:16" ht="15">
      <c r="A29" s="2" t="s">
        <v>41</v>
      </c>
      <c r="B29" s="9">
        <v>58</v>
      </c>
      <c r="C29" s="9">
        <v>0</v>
      </c>
      <c r="D29" s="9">
        <v>24</v>
      </c>
      <c r="E29" s="8">
        <v>-4</v>
      </c>
      <c r="F29" s="10"/>
      <c r="G29" s="8">
        <v>11</v>
      </c>
      <c r="H29" s="10"/>
      <c r="I29" s="8">
        <v>6</v>
      </c>
      <c r="J29" s="10"/>
      <c r="K29" s="11">
        <f t="shared" si="0"/>
        <v>6</v>
      </c>
      <c r="L29" s="11">
        <f t="shared" si="1"/>
        <v>42.8</v>
      </c>
      <c r="M29" s="8">
        <v>45</v>
      </c>
      <c r="N29" s="8">
        <v>12</v>
      </c>
      <c r="O29" s="8">
        <v>22</v>
      </c>
      <c r="P29" s="11">
        <f t="shared" si="2"/>
        <v>26.333333333333332</v>
      </c>
    </row>
    <row r="30" spans="1:16" ht="15">
      <c r="A30" s="2" t="s">
        <v>42</v>
      </c>
      <c r="B30" s="9">
        <v>60</v>
      </c>
      <c r="C30" s="9">
        <v>0</v>
      </c>
      <c r="D30" s="9">
        <v>6</v>
      </c>
      <c r="E30" s="8">
        <v>-9</v>
      </c>
      <c r="F30" s="8">
        <v>-10</v>
      </c>
      <c r="G30" s="8">
        <v>-5</v>
      </c>
      <c r="H30" s="8">
        <v>-8</v>
      </c>
      <c r="I30" s="8">
        <v>-10</v>
      </c>
      <c r="J30" s="8">
        <v>-10</v>
      </c>
      <c r="K30" s="11">
        <f t="shared" si="0"/>
        <v>-9.5</v>
      </c>
      <c r="L30" s="11">
        <f t="shared" si="1"/>
        <v>14.899999999999999</v>
      </c>
      <c r="M30" s="8">
        <v>81</v>
      </c>
      <c r="N30" s="8">
        <v>80</v>
      </c>
      <c r="O30" s="8">
        <v>72</v>
      </c>
      <c r="P30" s="11">
        <f t="shared" si="2"/>
        <v>77.666666666666671</v>
      </c>
    </row>
    <row r="31" spans="1:16" ht="15">
      <c r="A31" s="2" t="s">
        <v>43</v>
      </c>
      <c r="B31" s="9">
        <v>59</v>
      </c>
      <c r="C31" s="9">
        <v>0</v>
      </c>
      <c r="D31" s="9">
        <v>3</v>
      </c>
      <c r="E31" s="8">
        <v>2</v>
      </c>
      <c r="F31" s="8">
        <v>1</v>
      </c>
      <c r="G31" s="8">
        <v>12</v>
      </c>
      <c r="H31" s="8">
        <v>5</v>
      </c>
      <c r="I31" s="8">
        <v>11</v>
      </c>
      <c r="J31" s="8">
        <v>4</v>
      </c>
      <c r="K31" s="11">
        <f t="shared" si="0"/>
        <v>4.5</v>
      </c>
      <c r="L31" s="11">
        <f t="shared" si="1"/>
        <v>40.1</v>
      </c>
      <c r="M31" s="8">
        <v>32</v>
      </c>
      <c r="N31" s="8">
        <v>19</v>
      </c>
      <c r="O31" s="8">
        <v>23</v>
      </c>
      <c r="P31" s="11">
        <f t="shared" si="2"/>
        <v>24.666666666666668</v>
      </c>
    </row>
    <row r="32" spans="1:16" ht="15">
      <c r="A32" s="2" t="s">
        <v>44</v>
      </c>
      <c r="B32" s="9">
        <v>83</v>
      </c>
      <c r="C32" s="9">
        <v>1</v>
      </c>
      <c r="D32" s="9">
        <v>22</v>
      </c>
      <c r="E32" s="8">
        <v>3</v>
      </c>
      <c r="F32" s="10"/>
      <c r="G32" s="8">
        <v>8</v>
      </c>
      <c r="H32" s="10"/>
      <c r="I32" s="8">
        <v>-2</v>
      </c>
      <c r="J32" s="10"/>
      <c r="K32" s="11">
        <f t="shared" si="0"/>
        <v>3</v>
      </c>
      <c r="L32" s="11">
        <f t="shared" si="1"/>
        <v>37.4</v>
      </c>
      <c r="M32" s="8">
        <v>62</v>
      </c>
      <c r="N32" s="8">
        <v>53</v>
      </c>
      <c r="O32" s="8">
        <v>96</v>
      </c>
      <c r="P32" s="11">
        <f t="shared" si="2"/>
        <v>70.333333333333329</v>
      </c>
    </row>
    <row r="33" spans="1:16" ht="15">
      <c r="A33" s="2" t="s">
        <v>45</v>
      </c>
      <c r="B33" s="9">
        <v>18</v>
      </c>
      <c r="C33" s="9">
        <v>0</v>
      </c>
      <c r="D33" s="9">
        <v>9</v>
      </c>
      <c r="E33" s="8"/>
      <c r="F33" s="8"/>
      <c r="G33" s="8">
        <v>3</v>
      </c>
      <c r="H33" s="8"/>
      <c r="I33" s="8">
        <v>0</v>
      </c>
      <c r="J33" s="8"/>
      <c r="K33" s="11">
        <f t="shared" si="0"/>
        <v>1.5</v>
      </c>
      <c r="L33" s="11">
        <f t="shared" si="1"/>
        <v>34.700000000000003</v>
      </c>
      <c r="M33" s="8"/>
      <c r="N33" s="8">
        <v>12</v>
      </c>
      <c r="O33" s="8">
        <v>14</v>
      </c>
      <c r="P33" s="11">
        <f t="shared" si="2"/>
        <v>13</v>
      </c>
    </row>
    <row r="34" spans="1:16" ht="15">
      <c r="A34" s="2" t="s">
        <v>47</v>
      </c>
      <c r="B34" s="9">
        <v>50</v>
      </c>
      <c r="C34" s="9">
        <v>1</v>
      </c>
      <c r="D34" s="9">
        <v>1</v>
      </c>
      <c r="E34" s="8">
        <v>19</v>
      </c>
      <c r="F34" s="8">
        <v>18</v>
      </c>
      <c r="G34" s="8">
        <v>24</v>
      </c>
      <c r="H34" s="8">
        <v>21</v>
      </c>
      <c r="I34" s="8">
        <v>21</v>
      </c>
      <c r="J34" s="8">
        <v>20</v>
      </c>
      <c r="K34" s="11">
        <f t="shared" si="0"/>
        <v>20.5</v>
      </c>
      <c r="L34" s="11">
        <f t="shared" si="1"/>
        <v>68.900000000000006</v>
      </c>
      <c r="M34" s="8">
        <v>91</v>
      </c>
      <c r="N34" s="8">
        <v>79</v>
      </c>
      <c r="O34" s="8">
        <v>87</v>
      </c>
      <c r="P34" s="11">
        <f t="shared" si="2"/>
        <v>85.666666666666671</v>
      </c>
    </row>
  </sheetData>
  <mergeCells count="4">
    <mergeCell ref="E1:J1"/>
    <mergeCell ref="E2:F2"/>
    <mergeCell ref="G2:H2"/>
    <mergeCell ref="I2:J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4"/>
  <sheetViews>
    <sheetView topLeftCell="A13" workbookViewId="0">
      <selection activeCell="L34" activeCellId="1" sqref="P34 L34"/>
    </sheetView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11.42578125" customWidth="1"/>
    <col min="6" max="6" width="8.140625" customWidth="1"/>
    <col min="7" max="7" width="9.5703125" customWidth="1"/>
    <col min="8" max="8" width="13.42578125" customWidth="1"/>
    <col min="9" max="9" width="9.42578125" customWidth="1"/>
    <col min="10" max="10" width="5" customWidth="1"/>
    <col min="11" max="12" width="8" customWidth="1"/>
    <col min="13" max="14" width="9.5703125" customWidth="1"/>
    <col min="15" max="15" width="9.42578125" customWidth="1"/>
  </cols>
  <sheetData>
    <row r="1" spans="1:16" ht="15.75" customHeight="1">
      <c r="E1" s="120" t="s">
        <v>2</v>
      </c>
      <c r="F1" s="121"/>
      <c r="G1" s="121"/>
      <c r="H1" s="121"/>
      <c r="I1" s="121"/>
      <c r="J1" s="122"/>
    </row>
    <row r="2" spans="1:16" ht="15.75" customHeight="1"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">
      <c r="A4" s="2" t="s">
        <v>13</v>
      </c>
      <c r="B4" s="9">
        <v>54406</v>
      </c>
      <c r="C4" s="9">
        <v>1457</v>
      </c>
      <c r="D4" s="9">
        <v>4774</v>
      </c>
      <c r="E4" s="8">
        <v>14</v>
      </c>
      <c r="F4" s="8">
        <v>14</v>
      </c>
      <c r="G4" s="8">
        <v>16</v>
      </c>
      <c r="H4" s="8">
        <v>13</v>
      </c>
      <c r="I4" s="8">
        <v>13</v>
      </c>
      <c r="J4" s="8">
        <v>8</v>
      </c>
      <c r="K4" s="11">
        <f t="shared" ref="K4:K34" si="0">MEDIAN(E4:J4)</f>
        <v>13.5</v>
      </c>
      <c r="L4" s="11">
        <f t="shared" ref="L4:L34" si="1">(K4*9/5)+32</f>
        <v>56.3</v>
      </c>
      <c r="M4" s="8">
        <v>94</v>
      </c>
      <c r="N4" s="8">
        <v>87</v>
      </c>
      <c r="O4" s="8">
        <v>83</v>
      </c>
      <c r="P4" s="11">
        <f t="shared" ref="P4:P34" si="2">AVERAGE(M4:O4)</f>
        <v>88</v>
      </c>
    </row>
    <row r="5" spans="1:16" ht="15">
      <c r="A5" s="2" t="s">
        <v>17</v>
      </c>
      <c r="B5" s="9">
        <v>1155</v>
      </c>
      <c r="C5" s="9">
        <v>0</v>
      </c>
      <c r="D5" s="9">
        <v>403</v>
      </c>
      <c r="E5" s="8">
        <v>14</v>
      </c>
      <c r="F5" s="8">
        <v>12</v>
      </c>
      <c r="G5" s="8">
        <v>18</v>
      </c>
      <c r="H5" s="8">
        <v>15</v>
      </c>
      <c r="I5" s="8">
        <v>15</v>
      </c>
      <c r="J5" s="8">
        <v>14</v>
      </c>
      <c r="K5" s="11">
        <f t="shared" si="0"/>
        <v>14.5</v>
      </c>
      <c r="L5" s="11">
        <f t="shared" si="1"/>
        <v>58.1</v>
      </c>
      <c r="M5" s="8">
        <v>99</v>
      </c>
      <c r="N5" s="8">
        <v>87</v>
      </c>
      <c r="O5" s="8">
        <v>100</v>
      </c>
      <c r="P5" s="11">
        <f t="shared" si="2"/>
        <v>95.333333333333329</v>
      </c>
    </row>
    <row r="6" spans="1:16" ht="15">
      <c r="A6" s="2" t="s">
        <v>18</v>
      </c>
      <c r="B6" s="9">
        <v>1261</v>
      </c>
      <c r="C6" s="9">
        <v>2</v>
      </c>
      <c r="D6" s="9">
        <v>362</v>
      </c>
      <c r="E6" s="8">
        <v>19</v>
      </c>
      <c r="F6" s="8">
        <v>19</v>
      </c>
      <c r="G6" s="8">
        <v>22</v>
      </c>
      <c r="H6" s="8">
        <v>22</v>
      </c>
      <c r="I6" s="8">
        <v>21</v>
      </c>
      <c r="J6" s="8">
        <v>21</v>
      </c>
      <c r="K6" s="11">
        <f t="shared" si="0"/>
        <v>21</v>
      </c>
      <c r="L6" s="11">
        <f t="shared" si="1"/>
        <v>69.8</v>
      </c>
      <c r="M6" s="8">
        <v>94</v>
      </c>
      <c r="N6" s="8">
        <v>92</v>
      </c>
      <c r="O6" s="8">
        <v>98</v>
      </c>
      <c r="P6" s="11">
        <f t="shared" si="2"/>
        <v>94.666666666666671</v>
      </c>
    </row>
    <row r="7" spans="1:16" ht="15">
      <c r="A7" s="2" t="s">
        <v>19</v>
      </c>
      <c r="B7" s="9">
        <v>1184</v>
      </c>
      <c r="C7" s="9">
        <v>11</v>
      </c>
      <c r="D7" s="9">
        <v>357</v>
      </c>
      <c r="E7" s="8">
        <v>8</v>
      </c>
      <c r="F7" s="8">
        <v>8</v>
      </c>
      <c r="G7" s="8">
        <v>9</v>
      </c>
      <c r="H7" s="8">
        <v>9</v>
      </c>
      <c r="I7" s="8">
        <v>6</v>
      </c>
      <c r="J7" s="8">
        <v>6</v>
      </c>
      <c r="K7" s="11">
        <f t="shared" si="0"/>
        <v>8</v>
      </c>
      <c r="L7" s="11">
        <f t="shared" si="1"/>
        <v>46.4</v>
      </c>
      <c r="M7" s="8">
        <v>92</v>
      </c>
      <c r="N7" s="8">
        <v>14</v>
      </c>
      <c r="O7" s="8">
        <v>44</v>
      </c>
      <c r="P7" s="11">
        <f t="shared" si="2"/>
        <v>50</v>
      </c>
    </row>
    <row r="8" spans="1:16" ht="15">
      <c r="A8" s="2" t="s">
        <v>20</v>
      </c>
      <c r="B8" s="9">
        <v>988</v>
      </c>
      <c r="C8" s="9">
        <v>2</v>
      </c>
      <c r="D8" s="9">
        <v>364</v>
      </c>
      <c r="E8" s="8">
        <v>15</v>
      </c>
      <c r="F8" s="8">
        <v>15</v>
      </c>
      <c r="G8" s="8">
        <v>14</v>
      </c>
      <c r="H8" s="8">
        <v>14</v>
      </c>
      <c r="I8" s="8">
        <v>12</v>
      </c>
      <c r="J8" s="8">
        <v>12</v>
      </c>
      <c r="K8" s="11">
        <f t="shared" si="0"/>
        <v>14</v>
      </c>
      <c r="L8" s="11">
        <f t="shared" si="1"/>
        <v>57.2</v>
      </c>
      <c r="M8" s="8">
        <v>93</v>
      </c>
      <c r="N8" s="8">
        <v>97</v>
      </c>
      <c r="O8" s="8">
        <v>97</v>
      </c>
      <c r="P8" s="11">
        <f t="shared" si="2"/>
        <v>95.666666666666671</v>
      </c>
    </row>
    <row r="9" spans="1:16" ht="15">
      <c r="A9" s="2" t="s">
        <v>21</v>
      </c>
      <c r="B9" s="9">
        <v>934</v>
      </c>
      <c r="C9" s="9">
        <v>6</v>
      </c>
      <c r="D9" s="9">
        <v>193</v>
      </c>
      <c r="E9" s="8">
        <v>12</v>
      </c>
      <c r="F9" s="8">
        <v>11</v>
      </c>
      <c r="G9" s="8">
        <v>17</v>
      </c>
      <c r="H9" s="8">
        <v>15</v>
      </c>
      <c r="I9" s="8">
        <v>15</v>
      </c>
      <c r="J9" s="8">
        <v>8</v>
      </c>
      <c r="K9" s="11">
        <f t="shared" si="0"/>
        <v>13.5</v>
      </c>
      <c r="L9" s="11">
        <f t="shared" si="1"/>
        <v>56.3</v>
      </c>
      <c r="M9" s="8">
        <v>100</v>
      </c>
      <c r="N9" s="8">
        <v>92</v>
      </c>
      <c r="O9" s="8">
        <v>100</v>
      </c>
      <c r="P9" s="11">
        <f t="shared" si="2"/>
        <v>97.333333333333329</v>
      </c>
    </row>
    <row r="10" spans="1:16" ht="15">
      <c r="A10" s="2" t="s">
        <v>22</v>
      </c>
      <c r="B10" s="9">
        <v>900</v>
      </c>
      <c r="C10" s="9">
        <v>1</v>
      </c>
      <c r="D10" s="9">
        <v>187</v>
      </c>
      <c r="E10" s="8">
        <v>14</v>
      </c>
      <c r="F10" s="8">
        <v>14</v>
      </c>
      <c r="G10" s="8">
        <v>21</v>
      </c>
      <c r="H10" s="8">
        <v>21</v>
      </c>
      <c r="I10" s="8">
        <v>18</v>
      </c>
      <c r="J10" s="8">
        <v>18</v>
      </c>
      <c r="K10" s="11">
        <f t="shared" si="0"/>
        <v>18</v>
      </c>
      <c r="L10" s="11">
        <f t="shared" si="1"/>
        <v>64.400000000000006</v>
      </c>
      <c r="M10" s="8">
        <v>99</v>
      </c>
      <c r="N10" s="8">
        <v>73</v>
      </c>
      <c r="O10" s="8">
        <v>88</v>
      </c>
      <c r="P10" s="11">
        <f t="shared" si="2"/>
        <v>86.666666666666671</v>
      </c>
    </row>
    <row r="11" spans="1:16" ht="15">
      <c r="A11" s="2" t="s">
        <v>23</v>
      </c>
      <c r="B11" s="9">
        <v>537</v>
      </c>
      <c r="C11" s="9">
        <v>5</v>
      </c>
      <c r="D11" s="9">
        <v>152</v>
      </c>
      <c r="E11" s="8">
        <v>13</v>
      </c>
      <c r="F11" s="8">
        <v>11</v>
      </c>
      <c r="G11" s="8">
        <v>18</v>
      </c>
      <c r="H11" s="8">
        <v>15</v>
      </c>
      <c r="I11" s="8">
        <v>17</v>
      </c>
      <c r="J11" s="8">
        <v>12</v>
      </c>
      <c r="K11" s="11">
        <f t="shared" si="0"/>
        <v>14</v>
      </c>
      <c r="L11" s="11">
        <f t="shared" si="1"/>
        <v>57.2</v>
      </c>
      <c r="M11" s="8">
        <v>76</v>
      </c>
      <c r="N11" s="8">
        <v>59</v>
      </c>
      <c r="O11" s="8">
        <v>62</v>
      </c>
      <c r="P11" s="11">
        <f t="shared" si="2"/>
        <v>65.666666666666671</v>
      </c>
    </row>
    <row r="12" spans="1:16" ht="15">
      <c r="A12" s="2" t="s">
        <v>24</v>
      </c>
      <c r="B12" s="9">
        <v>463</v>
      </c>
      <c r="C12" s="9">
        <v>1</v>
      </c>
      <c r="D12" s="9">
        <v>114</v>
      </c>
      <c r="E12" s="8">
        <v>15</v>
      </c>
      <c r="F12" s="8">
        <v>13</v>
      </c>
      <c r="G12" s="8">
        <v>16</v>
      </c>
      <c r="H12" s="8">
        <v>14</v>
      </c>
      <c r="I12" s="8">
        <v>15</v>
      </c>
      <c r="J12" s="8">
        <v>12</v>
      </c>
      <c r="K12" s="11">
        <f t="shared" si="0"/>
        <v>14.5</v>
      </c>
      <c r="L12" s="11">
        <f t="shared" si="1"/>
        <v>58.1</v>
      </c>
      <c r="M12" s="8">
        <v>70</v>
      </c>
      <c r="N12" s="8">
        <v>57</v>
      </c>
      <c r="O12" s="8">
        <v>27</v>
      </c>
      <c r="P12" s="11">
        <f t="shared" si="2"/>
        <v>51.333333333333336</v>
      </c>
    </row>
    <row r="13" spans="1:16" ht="15">
      <c r="A13" s="2" t="s">
        <v>25</v>
      </c>
      <c r="B13" s="9">
        <v>523</v>
      </c>
      <c r="C13" s="9">
        <v>2</v>
      </c>
      <c r="D13" s="9">
        <v>136</v>
      </c>
      <c r="E13" s="8">
        <v>14</v>
      </c>
      <c r="F13" s="8">
        <v>14</v>
      </c>
      <c r="G13" s="8">
        <v>6</v>
      </c>
      <c r="H13" s="8">
        <v>6</v>
      </c>
      <c r="I13" s="8">
        <v>-1</v>
      </c>
      <c r="J13" s="8">
        <v>-1</v>
      </c>
      <c r="K13" s="11">
        <f t="shared" si="0"/>
        <v>6</v>
      </c>
      <c r="L13" s="11">
        <f t="shared" si="1"/>
        <v>42.8</v>
      </c>
      <c r="M13" s="8">
        <v>63</v>
      </c>
      <c r="N13" s="8">
        <v>96</v>
      </c>
      <c r="O13" s="8">
        <v>93</v>
      </c>
      <c r="P13" s="11">
        <f t="shared" si="2"/>
        <v>84</v>
      </c>
    </row>
    <row r="14" spans="1:16" ht="15">
      <c r="A14" s="2" t="s">
        <v>26</v>
      </c>
      <c r="B14" s="9">
        <v>593</v>
      </c>
      <c r="C14" s="9">
        <v>0</v>
      </c>
      <c r="D14" s="9">
        <v>157</v>
      </c>
      <c r="E14" s="8">
        <v>12</v>
      </c>
      <c r="F14" s="8">
        <v>12</v>
      </c>
      <c r="G14" s="8">
        <v>17</v>
      </c>
      <c r="H14" s="8">
        <v>17</v>
      </c>
      <c r="I14" s="8">
        <v>14</v>
      </c>
      <c r="J14" s="8">
        <v>14</v>
      </c>
      <c r="K14" s="11">
        <f t="shared" si="0"/>
        <v>14</v>
      </c>
      <c r="L14" s="11">
        <f t="shared" si="1"/>
        <v>57.2</v>
      </c>
      <c r="M14" s="8">
        <v>100</v>
      </c>
      <c r="N14" s="8">
        <v>86</v>
      </c>
      <c r="O14" s="8">
        <v>99</v>
      </c>
      <c r="P14" s="11">
        <f t="shared" si="2"/>
        <v>95</v>
      </c>
    </row>
    <row r="15" spans="1:16" ht="15">
      <c r="A15" s="2" t="s">
        <v>27</v>
      </c>
      <c r="B15" s="9">
        <v>318</v>
      </c>
      <c r="C15" s="9">
        <v>1</v>
      </c>
      <c r="D15" s="9">
        <v>90</v>
      </c>
      <c r="E15" s="8">
        <v>13</v>
      </c>
      <c r="F15" s="8">
        <v>12</v>
      </c>
      <c r="G15" s="8">
        <v>18</v>
      </c>
      <c r="H15" s="8">
        <v>15</v>
      </c>
      <c r="I15" s="8">
        <v>15</v>
      </c>
      <c r="J15" s="8">
        <v>14</v>
      </c>
      <c r="K15" s="11">
        <f t="shared" si="0"/>
        <v>14.5</v>
      </c>
      <c r="L15" s="11">
        <f t="shared" si="1"/>
        <v>58.1</v>
      </c>
      <c r="M15" s="8">
        <v>99</v>
      </c>
      <c r="N15" s="8">
        <v>86</v>
      </c>
      <c r="O15" s="8">
        <v>95</v>
      </c>
      <c r="P15" s="11">
        <f t="shared" si="2"/>
        <v>93.333333333333329</v>
      </c>
    </row>
    <row r="16" spans="1:16" ht="15">
      <c r="A16" s="2" t="s">
        <v>28</v>
      </c>
      <c r="B16" s="9">
        <v>372</v>
      </c>
      <c r="C16" s="9">
        <v>3</v>
      </c>
      <c r="D16" s="9">
        <v>80</v>
      </c>
      <c r="E16" s="8">
        <v>7</v>
      </c>
      <c r="F16" s="8">
        <v>7</v>
      </c>
      <c r="G16" s="10"/>
      <c r="H16" s="8">
        <v>0</v>
      </c>
      <c r="I16" s="10"/>
      <c r="J16" s="8">
        <v>0</v>
      </c>
      <c r="K16" s="11">
        <f t="shared" si="0"/>
        <v>3.5</v>
      </c>
      <c r="L16" s="11">
        <f t="shared" si="1"/>
        <v>38.299999999999997</v>
      </c>
      <c r="M16" s="8">
        <v>79</v>
      </c>
      <c r="N16" s="8">
        <v>91</v>
      </c>
      <c r="O16" s="8">
        <v>67</v>
      </c>
      <c r="P16" s="11">
        <f t="shared" si="2"/>
        <v>79</v>
      </c>
    </row>
    <row r="17" spans="1:16" ht="15">
      <c r="A17" s="2" t="s">
        <v>29</v>
      </c>
      <c r="B17" s="9">
        <v>281</v>
      </c>
      <c r="C17" s="9">
        <v>0</v>
      </c>
      <c r="D17" s="9">
        <v>63</v>
      </c>
      <c r="E17" s="8">
        <v>15</v>
      </c>
      <c r="F17" s="8">
        <v>14</v>
      </c>
      <c r="G17" s="8">
        <v>17</v>
      </c>
      <c r="H17" s="8">
        <v>15</v>
      </c>
      <c r="I17" s="8">
        <v>16</v>
      </c>
      <c r="J17" s="8">
        <v>15</v>
      </c>
      <c r="K17" s="11">
        <f t="shared" si="0"/>
        <v>15</v>
      </c>
      <c r="L17" s="11">
        <f t="shared" si="1"/>
        <v>59</v>
      </c>
      <c r="M17" s="8">
        <v>100</v>
      </c>
      <c r="N17" s="8">
        <v>98</v>
      </c>
      <c r="O17" s="8">
        <v>100</v>
      </c>
      <c r="P17" s="11">
        <f t="shared" si="2"/>
        <v>99.333333333333329</v>
      </c>
    </row>
    <row r="18" spans="1:16" ht="15">
      <c r="A18" s="2" t="s">
        <v>30</v>
      </c>
      <c r="B18" s="9">
        <v>230</v>
      </c>
      <c r="C18" s="9">
        <v>0</v>
      </c>
      <c r="D18" s="9">
        <v>54</v>
      </c>
      <c r="E18" s="8">
        <v>10</v>
      </c>
      <c r="F18" s="8">
        <v>3</v>
      </c>
      <c r="G18" s="8">
        <v>8</v>
      </c>
      <c r="H18" s="8">
        <v>7</v>
      </c>
      <c r="I18" s="8">
        <v>7</v>
      </c>
      <c r="J18" s="8">
        <v>4</v>
      </c>
      <c r="K18" s="11">
        <f t="shared" si="0"/>
        <v>7</v>
      </c>
      <c r="L18" s="11">
        <f t="shared" si="1"/>
        <v>44.6</v>
      </c>
      <c r="M18" s="8">
        <v>36</v>
      </c>
      <c r="N18" s="8">
        <v>28</v>
      </c>
      <c r="O18" s="8">
        <v>25</v>
      </c>
      <c r="P18" s="11">
        <f t="shared" si="2"/>
        <v>29.666666666666668</v>
      </c>
    </row>
    <row r="19" spans="1:16" ht="15">
      <c r="A19" s="2" t="s">
        <v>31</v>
      </c>
      <c r="B19" s="9">
        <v>226</v>
      </c>
      <c r="C19" s="9">
        <v>2</v>
      </c>
      <c r="D19" s="9">
        <v>36</v>
      </c>
      <c r="E19" s="8">
        <v>19</v>
      </c>
      <c r="F19" s="8">
        <v>18</v>
      </c>
      <c r="G19" s="8">
        <v>25</v>
      </c>
      <c r="H19" s="8">
        <v>22</v>
      </c>
      <c r="I19" s="8">
        <v>24</v>
      </c>
      <c r="J19" s="8">
        <v>19</v>
      </c>
      <c r="K19" s="11">
        <f t="shared" si="0"/>
        <v>20.5</v>
      </c>
      <c r="L19" s="11">
        <f t="shared" si="1"/>
        <v>68.900000000000006</v>
      </c>
      <c r="M19" s="8">
        <v>99</v>
      </c>
      <c r="N19" s="8">
        <v>80</v>
      </c>
      <c r="O19" s="8">
        <v>93</v>
      </c>
      <c r="P19" s="11">
        <f t="shared" si="2"/>
        <v>90.666666666666671</v>
      </c>
    </row>
    <row r="20" spans="1:16" ht="15">
      <c r="A20" s="2" t="s">
        <v>32</v>
      </c>
      <c r="B20" s="9">
        <v>283</v>
      </c>
      <c r="C20" s="9">
        <v>3</v>
      </c>
      <c r="D20" s="9">
        <v>87</v>
      </c>
      <c r="E20" s="8">
        <v>7</v>
      </c>
      <c r="F20" s="8">
        <v>7</v>
      </c>
      <c r="G20" s="8">
        <v>1</v>
      </c>
      <c r="H20" s="8">
        <v>1</v>
      </c>
      <c r="I20" s="8">
        <v>0</v>
      </c>
      <c r="J20" s="8">
        <v>0</v>
      </c>
      <c r="K20" s="11">
        <f t="shared" si="0"/>
        <v>1</v>
      </c>
      <c r="L20" s="11">
        <f t="shared" si="1"/>
        <v>33.799999999999997</v>
      </c>
      <c r="M20" s="8">
        <v>100</v>
      </c>
      <c r="N20" s="8">
        <v>100</v>
      </c>
      <c r="O20" s="8">
        <v>100</v>
      </c>
      <c r="P20" s="11">
        <f t="shared" si="2"/>
        <v>100</v>
      </c>
    </row>
    <row r="21" spans="1:16" ht="15">
      <c r="A21" s="2" t="s">
        <v>33</v>
      </c>
      <c r="B21" s="9">
        <v>162</v>
      </c>
      <c r="C21" s="9">
        <v>0</v>
      </c>
      <c r="D21" s="9">
        <v>36</v>
      </c>
      <c r="E21" s="8">
        <v>9</v>
      </c>
      <c r="F21" s="8">
        <v>3</v>
      </c>
      <c r="G21" s="8">
        <v>17</v>
      </c>
      <c r="H21" s="8">
        <v>14</v>
      </c>
      <c r="I21" s="8">
        <v>15</v>
      </c>
      <c r="J21" s="8">
        <v>11</v>
      </c>
      <c r="K21" s="11">
        <f t="shared" si="0"/>
        <v>12.5</v>
      </c>
      <c r="L21" s="11">
        <f t="shared" si="1"/>
        <v>54.5</v>
      </c>
      <c r="M21" s="8">
        <v>73</v>
      </c>
      <c r="N21" s="8">
        <v>38</v>
      </c>
      <c r="O21" s="8">
        <v>47</v>
      </c>
      <c r="P21" s="11">
        <f t="shared" si="2"/>
        <v>52.666666666666664</v>
      </c>
    </row>
    <row r="22" spans="1:16" ht="15">
      <c r="A22" s="2" t="s">
        <v>34</v>
      </c>
      <c r="B22" s="9">
        <v>419</v>
      </c>
      <c r="C22" s="9">
        <v>11</v>
      </c>
      <c r="D22" s="9">
        <v>47</v>
      </c>
      <c r="E22" s="8">
        <v>-15</v>
      </c>
      <c r="F22" s="8">
        <v>-15</v>
      </c>
      <c r="G22" s="8">
        <v>-10</v>
      </c>
      <c r="H22" s="8">
        <v>-10</v>
      </c>
      <c r="I22" s="8">
        <v>-17</v>
      </c>
      <c r="J22" s="8">
        <v>-17</v>
      </c>
      <c r="K22" s="11">
        <f t="shared" si="0"/>
        <v>-15</v>
      </c>
      <c r="L22" s="11">
        <f t="shared" si="1"/>
        <v>5</v>
      </c>
      <c r="M22" s="8">
        <v>58</v>
      </c>
      <c r="N22" s="8">
        <v>39</v>
      </c>
      <c r="O22" s="8">
        <v>67</v>
      </c>
      <c r="P22" s="11">
        <f t="shared" si="2"/>
        <v>54.666666666666664</v>
      </c>
    </row>
    <row r="23" spans="1:16" ht="15">
      <c r="A23" s="2" t="s">
        <v>35</v>
      </c>
      <c r="B23" s="9">
        <v>119</v>
      </c>
      <c r="C23" s="9">
        <v>1</v>
      </c>
      <c r="D23" s="9">
        <v>29</v>
      </c>
      <c r="E23" s="8">
        <v>-2</v>
      </c>
      <c r="F23" s="8">
        <v>-2</v>
      </c>
      <c r="G23" s="8">
        <v>-4</v>
      </c>
      <c r="H23" s="8">
        <v>-4</v>
      </c>
      <c r="I23" s="8">
        <v>-5</v>
      </c>
      <c r="J23" s="8">
        <v>-5</v>
      </c>
      <c r="K23" s="11">
        <f t="shared" si="0"/>
        <v>-4</v>
      </c>
      <c r="L23" s="11">
        <f t="shared" si="1"/>
        <v>24.8</v>
      </c>
      <c r="M23" s="8">
        <v>96</v>
      </c>
      <c r="N23" s="8">
        <v>90</v>
      </c>
      <c r="O23" s="8">
        <v>85</v>
      </c>
      <c r="P23" s="11">
        <f t="shared" si="2"/>
        <v>90.333333333333329</v>
      </c>
    </row>
    <row r="24" spans="1:16" ht="15">
      <c r="A24" s="2" t="s">
        <v>36</v>
      </c>
      <c r="B24" s="9">
        <v>159</v>
      </c>
      <c r="C24" s="9">
        <v>4</v>
      </c>
      <c r="D24" s="9">
        <v>43</v>
      </c>
      <c r="E24" s="8">
        <v>23</v>
      </c>
      <c r="F24" s="8">
        <v>23</v>
      </c>
      <c r="G24" s="8">
        <v>27</v>
      </c>
      <c r="H24" s="8">
        <v>27</v>
      </c>
      <c r="I24" s="8">
        <v>25</v>
      </c>
      <c r="J24" s="8">
        <v>25</v>
      </c>
      <c r="K24" s="11">
        <f t="shared" si="0"/>
        <v>25</v>
      </c>
      <c r="L24" s="11">
        <f t="shared" si="1"/>
        <v>77</v>
      </c>
      <c r="M24" s="8">
        <v>92</v>
      </c>
      <c r="N24" s="8">
        <v>74</v>
      </c>
      <c r="O24" s="8">
        <v>79</v>
      </c>
      <c r="P24" s="11">
        <f t="shared" si="2"/>
        <v>81.666666666666671</v>
      </c>
    </row>
    <row r="25" spans="1:16" ht="15">
      <c r="A25" s="2" t="s">
        <v>37</v>
      </c>
      <c r="B25" s="9">
        <v>127</v>
      </c>
      <c r="C25" s="9">
        <v>0</v>
      </c>
      <c r="D25" s="9">
        <v>38</v>
      </c>
      <c r="E25" s="8">
        <v>-2</v>
      </c>
      <c r="F25" s="8">
        <v>-2</v>
      </c>
      <c r="G25" s="8">
        <v>-3</v>
      </c>
      <c r="H25" s="8">
        <v>-3</v>
      </c>
      <c r="I25" s="8">
        <v>-11</v>
      </c>
      <c r="J25" s="8">
        <v>-11</v>
      </c>
      <c r="K25" s="11">
        <f t="shared" si="0"/>
        <v>-3</v>
      </c>
      <c r="L25" s="11">
        <f t="shared" si="1"/>
        <v>26.6</v>
      </c>
      <c r="M25" s="8">
        <v>59</v>
      </c>
      <c r="N25" s="8">
        <v>37</v>
      </c>
      <c r="O25" s="8">
        <v>42</v>
      </c>
      <c r="P25" s="11">
        <f t="shared" si="2"/>
        <v>46</v>
      </c>
    </row>
    <row r="26" spans="1:16" ht="15">
      <c r="A26" s="2" t="s">
        <v>38</v>
      </c>
      <c r="B26" s="9">
        <v>120</v>
      </c>
      <c r="C26" s="9">
        <v>3</v>
      </c>
      <c r="D26" s="9">
        <v>31</v>
      </c>
      <c r="E26" s="8">
        <v>7</v>
      </c>
      <c r="F26" s="8">
        <v>1</v>
      </c>
      <c r="G26" s="8">
        <v>-1</v>
      </c>
      <c r="H26" s="8">
        <v>-3</v>
      </c>
      <c r="I26" s="8">
        <v>-3</v>
      </c>
      <c r="J26" s="8">
        <v>-3</v>
      </c>
      <c r="K26" s="11">
        <f t="shared" si="0"/>
        <v>-2</v>
      </c>
      <c r="L26" s="11">
        <f t="shared" si="1"/>
        <v>28.4</v>
      </c>
      <c r="M26" s="8">
        <v>83</v>
      </c>
      <c r="N26" s="8">
        <v>92</v>
      </c>
      <c r="O26" s="8">
        <v>83</v>
      </c>
      <c r="P26" s="11">
        <f t="shared" si="2"/>
        <v>86</v>
      </c>
    </row>
    <row r="27" spans="1:16" ht="15">
      <c r="A27" s="2" t="s">
        <v>39</v>
      </c>
      <c r="B27" s="9">
        <v>90</v>
      </c>
      <c r="C27" s="9">
        <v>2</v>
      </c>
      <c r="D27" s="9">
        <v>39</v>
      </c>
      <c r="E27" s="8">
        <v>-5</v>
      </c>
      <c r="F27" s="10"/>
      <c r="G27" s="8">
        <v>-2</v>
      </c>
      <c r="H27" s="10"/>
      <c r="I27" s="8">
        <v>-5</v>
      </c>
      <c r="J27" s="10"/>
      <c r="K27" s="11">
        <f t="shared" si="0"/>
        <v>-5</v>
      </c>
      <c r="L27" s="11">
        <f t="shared" si="1"/>
        <v>23</v>
      </c>
      <c r="M27" s="8">
        <v>24</v>
      </c>
      <c r="N27" s="8">
        <v>30</v>
      </c>
      <c r="O27" s="8">
        <v>21</v>
      </c>
      <c r="P27" s="11">
        <f t="shared" si="2"/>
        <v>25</v>
      </c>
    </row>
    <row r="28" spans="1:16" ht="15">
      <c r="A28" s="2" t="s">
        <v>40</v>
      </c>
      <c r="B28" s="9">
        <v>140</v>
      </c>
      <c r="C28" s="9">
        <v>1</v>
      </c>
      <c r="D28" s="9">
        <v>28</v>
      </c>
      <c r="E28" s="8">
        <v>16</v>
      </c>
      <c r="F28" s="8">
        <v>12</v>
      </c>
      <c r="G28" s="8">
        <v>23</v>
      </c>
      <c r="H28" s="8">
        <v>21</v>
      </c>
      <c r="I28" s="8">
        <v>21</v>
      </c>
      <c r="J28" s="8">
        <v>15</v>
      </c>
      <c r="K28" s="11">
        <f t="shared" si="0"/>
        <v>18.5</v>
      </c>
      <c r="L28" s="11">
        <f t="shared" si="1"/>
        <v>65.3</v>
      </c>
      <c r="M28" s="8">
        <v>85</v>
      </c>
      <c r="N28" s="8">
        <v>47</v>
      </c>
      <c r="O28" s="8">
        <v>63</v>
      </c>
      <c r="P28" s="11">
        <f t="shared" si="2"/>
        <v>65</v>
      </c>
    </row>
    <row r="29" spans="1:16" ht="15">
      <c r="A29" s="2" t="s">
        <v>41</v>
      </c>
      <c r="B29" s="9">
        <v>67</v>
      </c>
      <c r="C29" s="9">
        <v>0</v>
      </c>
      <c r="D29" s="9">
        <v>24</v>
      </c>
      <c r="E29" s="8">
        <v>-4</v>
      </c>
      <c r="F29" s="10"/>
      <c r="G29" s="8">
        <v>-4</v>
      </c>
      <c r="H29" s="10"/>
      <c r="I29" s="8">
        <v>-7</v>
      </c>
      <c r="J29" s="10"/>
      <c r="K29" s="11">
        <f t="shared" si="0"/>
        <v>-4</v>
      </c>
      <c r="L29" s="11">
        <f t="shared" si="1"/>
        <v>24.8</v>
      </c>
      <c r="M29" s="8">
        <v>41</v>
      </c>
      <c r="N29" s="8">
        <v>35</v>
      </c>
      <c r="O29" s="8">
        <v>36</v>
      </c>
      <c r="P29" s="11">
        <f t="shared" si="2"/>
        <v>37.333333333333336</v>
      </c>
    </row>
    <row r="30" spans="1:16" ht="15">
      <c r="A30" s="2" t="s">
        <v>42</v>
      </c>
      <c r="B30" s="9">
        <v>65</v>
      </c>
      <c r="C30" s="9">
        <v>0</v>
      </c>
      <c r="D30" s="9">
        <v>6</v>
      </c>
      <c r="E30" s="8">
        <v>-20</v>
      </c>
      <c r="F30" s="8">
        <v>-25</v>
      </c>
      <c r="G30" s="8">
        <v>-14</v>
      </c>
      <c r="H30" s="8">
        <v>-14</v>
      </c>
      <c r="I30" s="8">
        <v>-18</v>
      </c>
      <c r="J30" s="8">
        <v>-20</v>
      </c>
      <c r="K30" s="11">
        <f t="shared" si="0"/>
        <v>-19</v>
      </c>
      <c r="L30" s="11">
        <f t="shared" si="1"/>
        <v>-2.2000000000000028</v>
      </c>
      <c r="M30" s="8">
        <v>68</v>
      </c>
      <c r="N30" s="8">
        <v>64</v>
      </c>
      <c r="O30" s="8">
        <v>74</v>
      </c>
      <c r="P30" s="11">
        <f t="shared" si="2"/>
        <v>68.666666666666671</v>
      </c>
    </row>
    <row r="31" spans="1:16" ht="15">
      <c r="A31" s="2" t="s">
        <v>43</v>
      </c>
      <c r="B31" s="9">
        <v>65</v>
      </c>
      <c r="C31" s="9">
        <v>1</v>
      </c>
      <c r="D31" s="9">
        <v>6</v>
      </c>
      <c r="E31" s="8">
        <v>4</v>
      </c>
      <c r="F31" s="8">
        <v>1</v>
      </c>
      <c r="G31" s="8">
        <v>7</v>
      </c>
      <c r="H31" s="8">
        <v>2</v>
      </c>
      <c r="I31" s="8">
        <v>7</v>
      </c>
      <c r="J31" s="8">
        <v>2</v>
      </c>
      <c r="K31" s="11">
        <f t="shared" si="0"/>
        <v>3</v>
      </c>
      <c r="L31" s="11">
        <f t="shared" si="1"/>
        <v>37.4</v>
      </c>
      <c r="M31" s="8">
        <v>50</v>
      </c>
      <c r="N31" s="8">
        <v>26</v>
      </c>
      <c r="O31" s="8">
        <v>32</v>
      </c>
      <c r="P31" s="11">
        <f t="shared" si="2"/>
        <v>36</v>
      </c>
    </row>
    <row r="32" spans="1:16" ht="15">
      <c r="A32" s="2" t="s">
        <v>44</v>
      </c>
      <c r="B32" s="9">
        <v>86</v>
      </c>
      <c r="C32" s="9">
        <v>1</v>
      </c>
      <c r="D32" s="9">
        <v>25</v>
      </c>
      <c r="E32" s="8">
        <v>-1</v>
      </c>
      <c r="F32" s="10"/>
      <c r="G32" s="8">
        <v>-4</v>
      </c>
      <c r="H32" s="10"/>
      <c r="I32" s="8">
        <v>-6</v>
      </c>
      <c r="J32" s="10"/>
      <c r="K32" s="11">
        <f t="shared" si="0"/>
        <v>-4</v>
      </c>
      <c r="L32" s="11">
        <f t="shared" si="1"/>
        <v>24.8</v>
      </c>
      <c r="M32" s="8">
        <v>91</v>
      </c>
      <c r="N32" s="8">
        <v>73</v>
      </c>
      <c r="O32" s="8">
        <v>68</v>
      </c>
      <c r="P32" s="11">
        <f t="shared" si="2"/>
        <v>77.333333333333329</v>
      </c>
    </row>
    <row r="33" spans="1:16" ht="15">
      <c r="A33" s="2" t="s">
        <v>45</v>
      </c>
      <c r="B33" s="9">
        <v>18</v>
      </c>
      <c r="C33" s="9">
        <v>0</v>
      </c>
      <c r="D33" s="9">
        <v>11</v>
      </c>
      <c r="E33" s="8">
        <v>-2</v>
      </c>
      <c r="F33" s="8"/>
      <c r="G33" s="8">
        <v>4</v>
      </c>
      <c r="H33" s="8"/>
      <c r="I33" s="8">
        <v>-2</v>
      </c>
      <c r="J33" s="8"/>
      <c r="K33" s="11">
        <f t="shared" si="0"/>
        <v>-2</v>
      </c>
      <c r="L33" s="11">
        <f t="shared" si="1"/>
        <v>28.4</v>
      </c>
      <c r="M33" s="8">
        <v>19</v>
      </c>
      <c r="N33" s="8">
        <v>7</v>
      </c>
      <c r="O33" s="8">
        <v>11</v>
      </c>
      <c r="P33" s="11">
        <f t="shared" si="2"/>
        <v>12.333333333333334</v>
      </c>
    </row>
    <row r="34" spans="1:16" ht="15">
      <c r="A34" s="2" t="s">
        <v>47</v>
      </c>
      <c r="B34" s="9">
        <v>56</v>
      </c>
      <c r="C34" s="9">
        <v>1</v>
      </c>
      <c r="D34" s="9">
        <v>1</v>
      </c>
      <c r="E34" s="8">
        <v>22</v>
      </c>
      <c r="F34" s="8">
        <v>20</v>
      </c>
      <c r="G34" s="8">
        <v>26</v>
      </c>
      <c r="H34" s="8">
        <v>22</v>
      </c>
      <c r="I34" s="8">
        <v>23</v>
      </c>
      <c r="J34" s="8">
        <v>21</v>
      </c>
      <c r="K34" s="11">
        <f t="shared" si="0"/>
        <v>22</v>
      </c>
      <c r="L34" s="11">
        <f t="shared" si="1"/>
        <v>71.599999999999994</v>
      </c>
      <c r="M34" s="8">
        <v>86</v>
      </c>
      <c r="N34" s="8">
        <v>81</v>
      </c>
      <c r="O34" s="8">
        <v>89</v>
      </c>
      <c r="P34" s="11">
        <f t="shared" si="2"/>
        <v>85.333333333333329</v>
      </c>
    </row>
  </sheetData>
  <mergeCells count="4">
    <mergeCell ref="E1:J1"/>
    <mergeCell ref="E2:F2"/>
    <mergeCell ref="G2:H2"/>
    <mergeCell ref="I2:J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35"/>
  <sheetViews>
    <sheetView topLeftCell="A16" workbookViewId="0">
      <selection activeCell="M34" activeCellId="1" sqref="Q34 M34"/>
    </sheetView>
  </sheetViews>
  <sheetFormatPr defaultColWidth="14.42578125" defaultRowHeight="15.75" customHeight="1"/>
  <cols>
    <col min="2" max="2" width="9.28515625" customWidth="1"/>
    <col min="3" max="3" width="11.85546875" customWidth="1"/>
    <col min="4" max="4" width="7.7109375" customWidth="1"/>
    <col min="5" max="5" width="10.42578125" customWidth="1"/>
    <col min="6" max="6" width="10.140625" customWidth="1"/>
    <col min="7" max="7" width="5.5703125" customWidth="1"/>
    <col min="8" max="8" width="10.140625" customWidth="1"/>
    <col min="9" max="9" width="5.5703125" customWidth="1"/>
    <col min="10" max="10" width="10" customWidth="1"/>
    <col min="11" max="11" width="5.5703125" customWidth="1"/>
    <col min="12" max="12" width="11.85546875" customWidth="1"/>
    <col min="13" max="13" width="9.28515625" customWidth="1"/>
    <col min="14" max="15" width="9.5703125" customWidth="1"/>
    <col min="16" max="16" width="9.42578125" customWidth="1"/>
  </cols>
  <sheetData>
    <row r="1" spans="1:17" ht="15.75" customHeight="1">
      <c r="A1" s="16"/>
      <c r="B1" s="16"/>
      <c r="C1" s="16"/>
      <c r="D1" s="16"/>
      <c r="E1" s="16"/>
      <c r="F1" s="120" t="s">
        <v>2</v>
      </c>
      <c r="G1" s="121"/>
      <c r="H1" s="121"/>
      <c r="I1" s="121"/>
      <c r="J1" s="121"/>
      <c r="K1" s="122"/>
    </row>
    <row r="2" spans="1:17" ht="15.75" customHeight="1">
      <c r="A2" s="36"/>
      <c r="B2" s="126">
        <v>43877</v>
      </c>
      <c r="C2" s="121"/>
      <c r="D2" s="121"/>
      <c r="E2" s="122"/>
      <c r="F2" s="123" t="s">
        <v>9</v>
      </c>
      <c r="G2" s="122"/>
      <c r="H2" s="123" t="s">
        <v>10</v>
      </c>
      <c r="I2" s="122"/>
      <c r="J2" s="124" t="s">
        <v>11</v>
      </c>
      <c r="K2" s="122"/>
      <c r="N2" s="5" t="s">
        <v>9</v>
      </c>
      <c r="O2" s="5" t="s">
        <v>10</v>
      </c>
      <c r="P2" s="6" t="s">
        <v>11</v>
      </c>
      <c r="Q2" s="4" t="s">
        <v>48</v>
      </c>
    </row>
    <row r="3" spans="1:17" ht="15.75" customHeight="1">
      <c r="A3" s="37" t="s">
        <v>55</v>
      </c>
      <c r="B3" s="38" t="s">
        <v>51</v>
      </c>
      <c r="C3" s="38" t="s">
        <v>52</v>
      </c>
      <c r="D3" s="38" t="s">
        <v>53</v>
      </c>
      <c r="E3" s="38" t="s">
        <v>54</v>
      </c>
      <c r="F3" s="3" t="s">
        <v>6</v>
      </c>
      <c r="G3" s="3" t="s">
        <v>7</v>
      </c>
      <c r="H3" s="3" t="s">
        <v>6</v>
      </c>
      <c r="I3" s="3" t="s">
        <v>7</v>
      </c>
      <c r="J3" s="3" t="s">
        <v>6</v>
      </c>
      <c r="K3" s="3" t="s">
        <v>7</v>
      </c>
      <c r="L3" s="4" t="s">
        <v>14</v>
      </c>
      <c r="M3" s="4" t="s">
        <v>15</v>
      </c>
      <c r="N3" s="5" t="s">
        <v>9</v>
      </c>
      <c r="O3" s="5" t="s">
        <v>10</v>
      </c>
      <c r="P3" s="6" t="s">
        <v>11</v>
      </c>
      <c r="Q3" s="4" t="s">
        <v>16</v>
      </c>
    </row>
    <row r="4" spans="1:17" ht="15.75" customHeight="1">
      <c r="A4" s="39" t="s">
        <v>13</v>
      </c>
      <c r="B4" s="40" t="s">
        <v>56</v>
      </c>
      <c r="C4" s="41">
        <v>58182</v>
      </c>
      <c r="D4" s="41">
        <v>1696</v>
      </c>
      <c r="E4" s="41">
        <v>6645</v>
      </c>
      <c r="F4" s="22">
        <v>0</v>
      </c>
      <c r="G4" s="42">
        <v>-1</v>
      </c>
      <c r="H4" s="42">
        <v>8</v>
      </c>
      <c r="I4" s="42">
        <v>5</v>
      </c>
      <c r="J4" s="42">
        <v>7</v>
      </c>
      <c r="K4" s="42">
        <v>2</v>
      </c>
      <c r="L4" s="11">
        <f t="shared" ref="L4:L34" si="0">MEDIAN(F4:K4)</f>
        <v>3.5</v>
      </c>
      <c r="M4" s="11">
        <f t="shared" ref="M4:M34" si="1">(L4*9/5)+32</f>
        <v>38.299999999999997</v>
      </c>
      <c r="N4" s="23">
        <v>92</v>
      </c>
      <c r="O4" s="23">
        <v>40</v>
      </c>
      <c r="P4" s="23">
        <v>67</v>
      </c>
      <c r="Q4" s="11">
        <f t="shared" ref="Q4:Q34" si="2">AVERAGE(N4:P4)</f>
        <v>66.333333333333329</v>
      </c>
    </row>
    <row r="5" spans="1:17" ht="15.75" customHeight="1">
      <c r="A5" s="40" t="s">
        <v>17</v>
      </c>
      <c r="B5" s="40" t="s">
        <v>56</v>
      </c>
      <c r="C5" s="41">
        <v>1171</v>
      </c>
      <c r="D5" s="43">
        <v>0</v>
      </c>
      <c r="E5" s="43">
        <v>504</v>
      </c>
      <c r="F5" s="22">
        <v>2</v>
      </c>
      <c r="G5" s="22">
        <v>1</v>
      </c>
      <c r="H5" s="22">
        <v>7</v>
      </c>
      <c r="I5" s="22">
        <v>5</v>
      </c>
      <c r="J5" s="22">
        <v>5</v>
      </c>
      <c r="K5" s="22">
        <v>4</v>
      </c>
      <c r="L5" s="11">
        <f t="shared" si="0"/>
        <v>4.5</v>
      </c>
      <c r="M5" s="11">
        <f t="shared" si="1"/>
        <v>40.1</v>
      </c>
      <c r="N5" s="23">
        <v>81</v>
      </c>
      <c r="O5" s="23">
        <v>38</v>
      </c>
      <c r="P5" s="23">
        <v>47</v>
      </c>
      <c r="Q5" s="11">
        <f t="shared" si="2"/>
        <v>55.333333333333336</v>
      </c>
    </row>
    <row r="6" spans="1:17" ht="15.75" customHeight="1">
      <c r="A6" s="39" t="s">
        <v>18</v>
      </c>
      <c r="B6" s="40" t="s">
        <v>56</v>
      </c>
      <c r="C6" s="41">
        <v>1322</v>
      </c>
      <c r="D6" s="43">
        <v>4</v>
      </c>
      <c r="E6" s="43">
        <v>497</v>
      </c>
      <c r="F6" s="22">
        <v>10</v>
      </c>
      <c r="G6" s="22">
        <v>10</v>
      </c>
      <c r="H6" s="22">
        <v>10</v>
      </c>
      <c r="I6" s="22">
        <v>10</v>
      </c>
      <c r="J6" s="22">
        <v>9</v>
      </c>
      <c r="K6" s="22">
        <v>9</v>
      </c>
      <c r="L6" s="11">
        <f t="shared" si="0"/>
        <v>10</v>
      </c>
      <c r="M6" s="11">
        <f t="shared" si="1"/>
        <v>50</v>
      </c>
      <c r="N6" s="23">
        <v>89</v>
      </c>
      <c r="O6" s="23">
        <v>69</v>
      </c>
      <c r="P6" s="23">
        <v>69</v>
      </c>
      <c r="Q6" s="11">
        <f t="shared" si="2"/>
        <v>75.666666666666671</v>
      </c>
    </row>
    <row r="7" spans="1:17" ht="15.75" customHeight="1">
      <c r="A7" s="39" t="s">
        <v>19</v>
      </c>
      <c r="B7" s="40" t="s">
        <v>56</v>
      </c>
      <c r="C7" s="41">
        <v>1246</v>
      </c>
      <c r="D7" s="43">
        <v>16</v>
      </c>
      <c r="E7" s="43">
        <v>498</v>
      </c>
      <c r="F7" s="24">
        <v>1</v>
      </c>
      <c r="G7" s="24">
        <v>1</v>
      </c>
      <c r="H7" s="24">
        <v>7</v>
      </c>
      <c r="I7" s="24">
        <v>7</v>
      </c>
      <c r="J7" s="24">
        <v>5</v>
      </c>
      <c r="K7" s="24">
        <v>5</v>
      </c>
      <c r="L7" s="11">
        <f t="shared" si="0"/>
        <v>5</v>
      </c>
      <c r="M7" s="11">
        <f t="shared" si="1"/>
        <v>41</v>
      </c>
      <c r="N7" s="23">
        <v>13</v>
      </c>
      <c r="O7" s="23">
        <v>6</v>
      </c>
      <c r="P7" s="23">
        <v>14</v>
      </c>
      <c r="Q7" s="11">
        <f t="shared" si="2"/>
        <v>11</v>
      </c>
    </row>
    <row r="8" spans="1:17" ht="15.75" customHeight="1">
      <c r="A8" s="39" t="s">
        <v>20</v>
      </c>
      <c r="B8" s="40" t="s">
        <v>56</v>
      </c>
      <c r="C8" s="41">
        <v>1006</v>
      </c>
      <c r="D8" s="43">
        <v>3</v>
      </c>
      <c r="E8" s="43">
        <v>494</v>
      </c>
      <c r="F8" s="25">
        <v>0</v>
      </c>
      <c r="G8" s="25">
        <v>0</v>
      </c>
      <c r="H8" s="25">
        <v>10</v>
      </c>
      <c r="I8" s="25">
        <v>10</v>
      </c>
      <c r="J8" s="25">
        <v>4</v>
      </c>
      <c r="K8" s="25">
        <v>4</v>
      </c>
      <c r="L8" s="11">
        <f t="shared" si="0"/>
        <v>4</v>
      </c>
      <c r="M8" s="11">
        <f t="shared" si="1"/>
        <v>39.200000000000003</v>
      </c>
      <c r="N8" s="23">
        <v>95</v>
      </c>
      <c r="O8" s="23">
        <v>37</v>
      </c>
      <c r="P8" s="23">
        <v>65</v>
      </c>
      <c r="Q8" s="11">
        <f t="shared" si="2"/>
        <v>65.666666666666671</v>
      </c>
    </row>
    <row r="9" spans="1:17" ht="15.75" customHeight="1">
      <c r="A9" s="40" t="s">
        <v>21</v>
      </c>
      <c r="B9" s="40" t="s">
        <v>56</v>
      </c>
      <c r="C9" s="43">
        <v>973</v>
      </c>
      <c r="D9" s="43">
        <v>6</v>
      </c>
      <c r="E9" s="43">
        <v>280</v>
      </c>
      <c r="F9" s="25">
        <v>-2</v>
      </c>
      <c r="G9" s="25">
        <v>-3</v>
      </c>
      <c r="H9" s="25">
        <v>5</v>
      </c>
      <c r="I9" s="25">
        <v>2</v>
      </c>
      <c r="J9" s="25">
        <v>3</v>
      </c>
      <c r="K9" s="25">
        <v>0</v>
      </c>
      <c r="L9" s="11">
        <f t="shared" si="0"/>
        <v>1</v>
      </c>
      <c r="M9" s="11">
        <f t="shared" si="1"/>
        <v>33.799999999999997</v>
      </c>
      <c r="N9" s="23">
        <v>100</v>
      </c>
      <c r="O9" s="23">
        <v>54</v>
      </c>
      <c r="P9" s="23">
        <v>62</v>
      </c>
      <c r="Q9" s="11">
        <f t="shared" si="2"/>
        <v>72</v>
      </c>
    </row>
    <row r="10" spans="1:17" ht="15.75" customHeight="1">
      <c r="A10" s="40" t="s">
        <v>22</v>
      </c>
      <c r="B10" s="40" t="s">
        <v>56</v>
      </c>
      <c r="C10" s="43">
        <v>930</v>
      </c>
      <c r="D10" s="43">
        <v>1</v>
      </c>
      <c r="E10" s="43">
        <v>275</v>
      </c>
      <c r="F10" s="25">
        <v>2</v>
      </c>
      <c r="G10" s="25">
        <v>2</v>
      </c>
      <c r="H10" s="25">
        <v>9</v>
      </c>
      <c r="I10" s="25">
        <v>9</v>
      </c>
      <c r="J10" s="25">
        <v>6</v>
      </c>
      <c r="K10" s="25">
        <v>6</v>
      </c>
      <c r="L10" s="11">
        <f t="shared" si="0"/>
        <v>6</v>
      </c>
      <c r="M10" s="11">
        <f t="shared" si="1"/>
        <v>42.8</v>
      </c>
      <c r="N10" s="23">
        <v>90</v>
      </c>
      <c r="O10" s="23">
        <v>31</v>
      </c>
      <c r="P10" s="23">
        <v>49</v>
      </c>
      <c r="Q10" s="11">
        <f t="shared" si="2"/>
        <v>56.666666666666664</v>
      </c>
    </row>
    <row r="11" spans="1:17" ht="15.75" customHeight="1">
      <c r="A11" s="40" t="s">
        <v>23</v>
      </c>
      <c r="B11" s="40" t="s">
        <v>56</v>
      </c>
      <c r="C11" s="43">
        <v>552</v>
      </c>
      <c r="D11" s="43">
        <v>5</v>
      </c>
      <c r="E11" s="43">
        <v>210</v>
      </c>
      <c r="F11" s="25">
        <v>4</v>
      </c>
      <c r="G11" s="25">
        <v>3</v>
      </c>
      <c r="H11" s="25">
        <v>12</v>
      </c>
      <c r="I11" s="25">
        <v>10</v>
      </c>
      <c r="J11" s="25">
        <v>11</v>
      </c>
      <c r="K11" s="25">
        <v>8</v>
      </c>
      <c r="L11" s="11">
        <f t="shared" si="0"/>
        <v>9</v>
      </c>
      <c r="M11" s="11">
        <f t="shared" si="1"/>
        <v>48.2</v>
      </c>
      <c r="N11" s="23">
        <v>81</v>
      </c>
      <c r="O11" s="23">
        <v>37</v>
      </c>
      <c r="P11" s="23">
        <v>43</v>
      </c>
      <c r="Q11" s="11">
        <f t="shared" si="2"/>
        <v>53.666666666666664</v>
      </c>
    </row>
    <row r="12" spans="1:17" ht="15.75" customHeight="1">
      <c r="A12" s="40" t="s">
        <v>24</v>
      </c>
      <c r="B12" s="40" t="s">
        <v>56</v>
      </c>
      <c r="C12" s="43">
        <v>495</v>
      </c>
      <c r="D12" s="43">
        <v>3</v>
      </c>
      <c r="E12" s="43">
        <v>147</v>
      </c>
      <c r="F12" s="24">
        <v>4</v>
      </c>
      <c r="G12" s="24">
        <v>1</v>
      </c>
      <c r="H12" s="24">
        <v>13</v>
      </c>
      <c r="I12" s="24">
        <v>10</v>
      </c>
      <c r="J12" s="24">
        <v>12</v>
      </c>
      <c r="K12" s="24">
        <v>9</v>
      </c>
      <c r="L12" s="11">
        <f t="shared" si="0"/>
        <v>9.5</v>
      </c>
      <c r="M12" s="11">
        <f t="shared" si="1"/>
        <v>49.1</v>
      </c>
      <c r="N12" s="23">
        <v>77</v>
      </c>
      <c r="O12" s="23">
        <v>28</v>
      </c>
      <c r="P12" s="23">
        <v>36</v>
      </c>
      <c r="Q12" s="11">
        <f t="shared" si="2"/>
        <v>47</v>
      </c>
    </row>
    <row r="13" spans="1:17" ht="15.75" customHeight="1">
      <c r="A13" s="40" t="s">
        <v>25</v>
      </c>
      <c r="B13" s="40" t="s">
        <v>56</v>
      </c>
      <c r="C13" s="43">
        <v>541</v>
      </c>
      <c r="D13" s="43">
        <v>2</v>
      </c>
      <c r="E13" s="43">
        <v>189</v>
      </c>
      <c r="F13" s="25">
        <v>-5</v>
      </c>
      <c r="G13" s="25">
        <v>-5</v>
      </c>
      <c r="H13" s="25">
        <v>2</v>
      </c>
      <c r="I13" s="25">
        <v>2</v>
      </c>
      <c r="J13" s="25">
        <v>-1</v>
      </c>
      <c r="K13" s="25">
        <v>-1</v>
      </c>
      <c r="L13" s="11">
        <f t="shared" si="0"/>
        <v>-1</v>
      </c>
      <c r="M13" s="11">
        <f t="shared" si="1"/>
        <v>30.2</v>
      </c>
      <c r="N13" s="23">
        <v>74</v>
      </c>
      <c r="O13" s="23">
        <v>37</v>
      </c>
      <c r="P13" s="23">
        <v>51</v>
      </c>
      <c r="Q13" s="11">
        <f t="shared" si="2"/>
        <v>54</v>
      </c>
    </row>
    <row r="14" spans="1:17" ht="15.75" customHeight="1">
      <c r="A14" s="40" t="s">
        <v>26</v>
      </c>
      <c r="B14" s="40" t="s">
        <v>56</v>
      </c>
      <c r="C14" s="43">
        <v>626</v>
      </c>
      <c r="D14" s="43">
        <v>0</v>
      </c>
      <c r="E14" s="43">
        <v>258</v>
      </c>
      <c r="F14" s="25">
        <v>0</v>
      </c>
      <c r="G14" s="25">
        <v>0</v>
      </c>
      <c r="H14" s="25">
        <v>5</v>
      </c>
      <c r="I14" s="25">
        <v>5</v>
      </c>
      <c r="J14" s="25">
        <v>4</v>
      </c>
      <c r="K14" s="25">
        <v>4</v>
      </c>
      <c r="L14" s="11">
        <f t="shared" si="0"/>
        <v>4</v>
      </c>
      <c r="M14" s="11">
        <f t="shared" si="1"/>
        <v>39.200000000000003</v>
      </c>
      <c r="N14" s="23">
        <v>81</v>
      </c>
      <c r="O14" s="23">
        <v>43</v>
      </c>
      <c r="P14" s="23">
        <v>48</v>
      </c>
      <c r="Q14" s="11">
        <f t="shared" si="2"/>
        <v>57.333333333333336</v>
      </c>
    </row>
    <row r="15" spans="1:17" ht="15.75" customHeight="1">
      <c r="A15" s="40" t="s">
        <v>27</v>
      </c>
      <c r="B15" s="40" t="s">
        <v>56</v>
      </c>
      <c r="C15" s="43">
        <v>332</v>
      </c>
      <c r="D15" s="43">
        <v>1</v>
      </c>
      <c r="E15" s="43">
        <v>161</v>
      </c>
      <c r="F15" s="25">
        <v>1</v>
      </c>
      <c r="G15" s="25">
        <v>0</v>
      </c>
      <c r="H15" s="25">
        <v>6</v>
      </c>
      <c r="I15" s="25">
        <v>4</v>
      </c>
      <c r="J15" s="25">
        <v>4</v>
      </c>
      <c r="K15" s="25">
        <v>2</v>
      </c>
      <c r="L15" s="11">
        <f t="shared" si="0"/>
        <v>3</v>
      </c>
      <c r="M15" s="11">
        <f t="shared" si="1"/>
        <v>37.4</v>
      </c>
      <c r="N15" s="23">
        <v>81</v>
      </c>
      <c r="O15" s="23">
        <v>38</v>
      </c>
      <c r="P15" s="23">
        <v>52</v>
      </c>
      <c r="Q15" s="11">
        <f t="shared" si="2"/>
        <v>57</v>
      </c>
    </row>
    <row r="16" spans="1:17" ht="15.75" customHeight="1">
      <c r="A16" s="40" t="s">
        <v>28</v>
      </c>
      <c r="B16" s="40" t="s">
        <v>56</v>
      </c>
      <c r="C16" s="43">
        <v>381</v>
      </c>
      <c r="D16" s="43">
        <v>4</v>
      </c>
      <c r="E16" s="43">
        <v>114</v>
      </c>
      <c r="F16" s="25">
        <v>-3</v>
      </c>
      <c r="G16" s="25">
        <v>-3</v>
      </c>
      <c r="H16" s="25">
        <v>3</v>
      </c>
      <c r="I16" s="25">
        <v>3</v>
      </c>
      <c r="J16" s="25">
        <v>0</v>
      </c>
      <c r="K16" s="25">
        <v>0</v>
      </c>
      <c r="L16" s="11">
        <f t="shared" si="0"/>
        <v>0</v>
      </c>
      <c r="M16" s="11">
        <f t="shared" si="1"/>
        <v>32</v>
      </c>
      <c r="N16" s="23">
        <v>27</v>
      </c>
      <c r="O16" s="23">
        <v>27</v>
      </c>
      <c r="P16" s="23">
        <v>29</v>
      </c>
      <c r="Q16" s="11">
        <f t="shared" si="2"/>
        <v>27.666666666666668</v>
      </c>
    </row>
    <row r="17" spans="1:17" ht="15.75" customHeight="1">
      <c r="A17" s="40" t="s">
        <v>29</v>
      </c>
      <c r="B17" s="40" t="s">
        <v>56</v>
      </c>
      <c r="C17" s="43">
        <v>290</v>
      </c>
      <c r="D17" s="43">
        <v>0</v>
      </c>
      <c r="E17" s="43">
        <v>90</v>
      </c>
      <c r="F17" s="25">
        <v>15</v>
      </c>
      <c r="G17" s="25">
        <v>11</v>
      </c>
      <c r="H17" s="25">
        <v>10</v>
      </c>
      <c r="I17" s="25">
        <v>9</v>
      </c>
      <c r="J17" s="25">
        <v>9</v>
      </c>
      <c r="K17" s="25">
        <v>9</v>
      </c>
      <c r="L17" s="11">
        <f t="shared" si="0"/>
        <v>9.5</v>
      </c>
      <c r="M17" s="11">
        <f t="shared" si="1"/>
        <v>49.1</v>
      </c>
      <c r="N17" s="23">
        <v>94</v>
      </c>
      <c r="O17" s="23">
        <v>79</v>
      </c>
      <c r="P17" s="23">
        <v>72</v>
      </c>
      <c r="Q17" s="11">
        <f t="shared" si="2"/>
        <v>81.666666666666671</v>
      </c>
    </row>
    <row r="18" spans="1:17" ht="15.75" customHeight="1">
      <c r="A18" s="40" t="s">
        <v>30</v>
      </c>
      <c r="B18" s="40" t="s">
        <v>56</v>
      </c>
      <c r="C18" s="43">
        <v>240</v>
      </c>
      <c r="D18" s="43">
        <v>0</v>
      </c>
      <c r="E18" s="43">
        <v>76</v>
      </c>
      <c r="F18" s="25">
        <v>-2</v>
      </c>
      <c r="G18" s="25">
        <v>-11</v>
      </c>
      <c r="H18" s="25">
        <v>7</v>
      </c>
      <c r="I18" s="25">
        <v>4</v>
      </c>
      <c r="J18" s="25">
        <v>6</v>
      </c>
      <c r="K18" s="25">
        <v>-7</v>
      </c>
      <c r="L18" s="11">
        <f t="shared" si="0"/>
        <v>1</v>
      </c>
      <c r="M18" s="11">
        <f t="shared" si="1"/>
        <v>33.799999999999997</v>
      </c>
      <c r="N18" s="23">
        <v>52</v>
      </c>
      <c r="O18" s="23">
        <v>17</v>
      </c>
      <c r="P18" s="23">
        <v>42</v>
      </c>
      <c r="Q18" s="11">
        <f t="shared" si="2"/>
        <v>37</v>
      </c>
    </row>
    <row r="19" spans="1:17" ht="15.75" customHeight="1">
      <c r="A19" s="40" t="s">
        <v>31</v>
      </c>
      <c r="B19" s="40" t="s">
        <v>56</v>
      </c>
      <c r="C19" s="43">
        <v>238</v>
      </c>
      <c r="D19" s="43">
        <v>2</v>
      </c>
      <c r="E19" s="43">
        <v>53</v>
      </c>
      <c r="F19" s="8">
        <v>5</v>
      </c>
      <c r="G19" s="8">
        <v>3</v>
      </c>
      <c r="H19" s="8">
        <v>13</v>
      </c>
      <c r="I19" s="8">
        <v>9</v>
      </c>
      <c r="J19" s="8">
        <v>12</v>
      </c>
      <c r="K19" s="8">
        <v>8</v>
      </c>
      <c r="L19" s="11">
        <f t="shared" si="0"/>
        <v>8.5</v>
      </c>
      <c r="M19" s="11">
        <f t="shared" si="1"/>
        <v>47.3</v>
      </c>
      <c r="N19" s="23">
        <v>88</v>
      </c>
      <c r="O19" s="23">
        <v>41</v>
      </c>
      <c r="P19" s="23">
        <v>42</v>
      </c>
      <c r="Q19" s="11">
        <f t="shared" si="2"/>
        <v>57</v>
      </c>
    </row>
    <row r="20" spans="1:17" ht="15.75" customHeight="1">
      <c r="A20" s="40" t="s">
        <v>32</v>
      </c>
      <c r="B20" s="40" t="s">
        <v>56</v>
      </c>
      <c r="C20" s="43">
        <v>301</v>
      </c>
      <c r="D20" s="43">
        <v>3</v>
      </c>
      <c r="E20" s="43">
        <v>113</v>
      </c>
      <c r="F20" s="25">
        <v>-2</v>
      </c>
      <c r="G20" s="25">
        <v>-2</v>
      </c>
      <c r="H20" s="25">
        <v>5</v>
      </c>
      <c r="I20" s="25">
        <v>5</v>
      </c>
      <c r="J20" s="25">
        <v>-3</v>
      </c>
      <c r="K20" s="25">
        <v>-3</v>
      </c>
      <c r="L20" s="11">
        <f t="shared" si="0"/>
        <v>-2</v>
      </c>
      <c r="M20" s="11">
        <f t="shared" si="1"/>
        <v>28.4</v>
      </c>
      <c r="N20" s="23">
        <v>34</v>
      </c>
      <c r="O20" s="23">
        <v>25</v>
      </c>
      <c r="P20" s="23">
        <v>75</v>
      </c>
      <c r="Q20" s="11">
        <f t="shared" si="2"/>
        <v>44.666666666666664</v>
      </c>
    </row>
    <row r="21" spans="1:17" ht="15.75" customHeight="1">
      <c r="A21" s="40" t="s">
        <v>33</v>
      </c>
      <c r="B21" s="40" t="s">
        <v>56</v>
      </c>
      <c r="C21" s="43">
        <v>171</v>
      </c>
      <c r="D21" s="43">
        <v>0</v>
      </c>
      <c r="E21" s="43">
        <v>47</v>
      </c>
      <c r="F21" s="25">
        <v>4</v>
      </c>
      <c r="G21" s="25">
        <v>0</v>
      </c>
      <c r="H21" s="25">
        <v>10</v>
      </c>
      <c r="I21" s="25">
        <v>2</v>
      </c>
      <c r="J21" s="25">
        <v>10</v>
      </c>
      <c r="K21" s="25">
        <v>4</v>
      </c>
      <c r="L21" s="11">
        <f t="shared" si="0"/>
        <v>4</v>
      </c>
      <c r="M21" s="11">
        <f t="shared" si="1"/>
        <v>39.200000000000003</v>
      </c>
      <c r="N21" s="23">
        <v>92</v>
      </c>
      <c r="O21" s="23">
        <v>68</v>
      </c>
      <c r="P21" s="23">
        <v>79</v>
      </c>
      <c r="Q21" s="11">
        <f t="shared" si="2"/>
        <v>79.666666666666671</v>
      </c>
    </row>
    <row r="22" spans="1:17" ht="15.75" customHeight="1">
      <c r="A22" s="40" t="s">
        <v>34</v>
      </c>
      <c r="B22" s="40" t="s">
        <v>56</v>
      </c>
      <c r="C22" s="43">
        <v>457</v>
      </c>
      <c r="D22" s="43">
        <v>11</v>
      </c>
      <c r="E22" s="43">
        <v>85</v>
      </c>
      <c r="F22" s="8">
        <v>-15</v>
      </c>
      <c r="G22" s="8">
        <v>-15</v>
      </c>
      <c r="H22" s="8">
        <v>-11</v>
      </c>
      <c r="I22" s="8">
        <v>-11</v>
      </c>
      <c r="J22" s="8">
        <v>-15</v>
      </c>
      <c r="K22" s="8">
        <v>-15</v>
      </c>
      <c r="L22" s="11">
        <f t="shared" si="0"/>
        <v>-15</v>
      </c>
      <c r="M22" s="11">
        <f t="shared" si="1"/>
        <v>5</v>
      </c>
      <c r="N22" s="23">
        <v>59</v>
      </c>
      <c r="O22" s="23">
        <v>46</v>
      </c>
      <c r="P22" s="23">
        <v>58</v>
      </c>
      <c r="Q22" s="11">
        <f t="shared" si="2"/>
        <v>54.333333333333336</v>
      </c>
    </row>
    <row r="23" spans="1:17" ht="15.75" customHeight="1">
      <c r="A23" s="40" t="s">
        <v>35</v>
      </c>
      <c r="B23" s="40" t="s">
        <v>56</v>
      </c>
      <c r="C23" s="43">
        <v>121</v>
      </c>
      <c r="D23" s="43">
        <v>1</v>
      </c>
      <c r="E23" s="43">
        <v>41</v>
      </c>
      <c r="F23" s="25">
        <v>-8</v>
      </c>
      <c r="G23" s="25">
        <v>-8</v>
      </c>
      <c r="H23" s="25">
        <v>-6</v>
      </c>
      <c r="I23" s="25">
        <v>-6</v>
      </c>
      <c r="J23" s="25">
        <v>-10</v>
      </c>
      <c r="K23" s="25">
        <v>-10</v>
      </c>
      <c r="L23" s="11">
        <f t="shared" si="0"/>
        <v>-8</v>
      </c>
      <c r="M23" s="11">
        <f t="shared" si="1"/>
        <v>17.600000000000001</v>
      </c>
      <c r="N23" s="26">
        <v>83</v>
      </c>
      <c r="O23" s="27">
        <v>50</v>
      </c>
      <c r="P23" s="27">
        <v>51</v>
      </c>
      <c r="Q23" s="11">
        <f t="shared" si="2"/>
        <v>61.333333333333336</v>
      </c>
    </row>
    <row r="24" spans="1:17" ht="18">
      <c r="A24" s="40" t="s">
        <v>36</v>
      </c>
      <c r="B24" s="40" t="s">
        <v>56</v>
      </c>
      <c r="C24" s="43">
        <v>163</v>
      </c>
      <c r="D24" s="43">
        <v>4</v>
      </c>
      <c r="E24" s="43">
        <v>54</v>
      </c>
      <c r="F24" s="25">
        <v>23</v>
      </c>
      <c r="G24" s="25">
        <v>23</v>
      </c>
      <c r="H24" s="25">
        <v>13</v>
      </c>
      <c r="I24" s="25">
        <v>13</v>
      </c>
      <c r="J24" s="25">
        <v>13</v>
      </c>
      <c r="K24" s="25">
        <v>13</v>
      </c>
      <c r="L24" s="11">
        <f t="shared" si="0"/>
        <v>13</v>
      </c>
      <c r="M24" s="11">
        <f t="shared" si="1"/>
        <v>55.4</v>
      </c>
      <c r="N24" s="26">
        <v>92</v>
      </c>
      <c r="O24" s="27">
        <v>85</v>
      </c>
      <c r="P24" s="27">
        <v>82</v>
      </c>
      <c r="Q24" s="11">
        <f t="shared" si="2"/>
        <v>86.333333333333329</v>
      </c>
    </row>
    <row r="25" spans="1:17" ht="18">
      <c r="A25" s="40" t="s">
        <v>37</v>
      </c>
      <c r="B25" s="40" t="s">
        <v>56</v>
      </c>
      <c r="C25" s="43">
        <v>129</v>
      </c>
      <c r="D25" s="43">
        <v>0</v>
      </c>
      <c r="E25" s="43">
        <v>50</v>
      </c>
      <c r="F25" s="25">
        <v>-13</v>
      </c>
      <c r="G25" s="25">
        <v>-13</v>
      </c>
      <c r="H25" s="25">
        <v>-2</v>
      </c>
      <c r="I25" s="25">
        <v>-2</v>
      </c>
      <c r="J25" s="25">
        <v>-8</v>
      </c>
      <c r="K25" s="25">
        <v>-8</v>
      </c>
      <c r="L25" s="11">
        <f t="shared" si="0"/>
        <v>-8</v>
      </c>
      <c r="M25" s="11">
        <f t="shared" si="1"/>
        <v>17.600000000000001</v>
      </c>
      <c r="N25" s="26">
        <v>41</v>
      </c>
      <c r="O25" s="27">
        <v>32</v>
      </c>
      <c r="P25" s="27">
        <v>47</v>
      </c>
      <c r="Q25" s="11">
        <f t="shared" si="2"/>
        <v>40</v>
      </c>
    </row>
    <row r="26" spans="1:17" ht="18">
      <c r="A26" s="40" t="s">
        <v>38</v>
      </c>
      <c r="B26" s="40" t="s">
        <v>56</v>
      </c>
      <c r="C26" s="43">
        <v>125</v>
      </c>
      <c r="D26" s="43">
        <v>3</v>
      </c>
      <c r="E26" s="43">
        <v>45</v>
      </c>
      <c r="F26" s="25">
        <v>-5</v>
      </c>
      <c r="G26" s="25">
        <v>-7</v>
      </c>
      <c r="H26" s="25">
        <v>1</v>
      </c>
      <c r="I26" s="25">
        <v>-1</v>
      </c>
      <c r="J26" s="25">
        <v>0</v>
      </c>
      <c r="K26" s="25">
        <v>-3</v>
      </c>
      <c r="L26" s="11">
        <f t="shared" si="0"/>
        <v>-2</v>
      </c>
      <c r="M26" s="11">
        <f t="shared" si="1"/>
        <v>28.4</v>
      </c>
      <c r="N26" s="26">
        <v>51</v>
      </c>
      <c r="O26" s="27">
        <v>42</v>
      </c>
      <c r="P26" s="27">
        <v>44</v>
      </c>
      <c r="Q26" s="11">
        <f t="shared" si="2"/>
        <v>45.666666666666664</v>
      </c>
    </row>
    <row r="27" spans="1:17" ht="18">
      <c r="A27" s="40" t="s">
        <v>39</v>
      </c>
      <c r="B27" s="40" t="s">
        <v>56</v>
      </c>
      <c r="C27" s="43">
        <v>90</v>
      </c>
      <c r="D27" s="43">
        <v>2</v>
      </c>
      <c r="E27" s="43">
        <v>54</v>
      </c>
      <c r="F27" s="25">
        <v>-5</v>
      </c>
      <c r="G27" s="25">
        <v>-5</v>
      </c>
      <c r="H27" s="25">
        <v>-1</v>
      </c>
      <c r="I27" s="25">
        <v>-1</v>
      </c>
      <c r="J27" s="25">
        <v>0</v>
      </c>
      <c r="K27" s="25">
        <v>0</v>
      </c>
      <c r="L27" s="11">
        <f t="shared" si="0"/>
        <v>-1</v>
      </c>
      <c r="M27" s="11">
        <f t="shared" si="1"/>
        <v>30.2</v>
      </c>
      <c r="N27" s="26">
        <v>32</v>
      </c>
      <c r="O27" s="27">
        <v>20</v>
      </c>
      <c r="P27" s="27">
        <v>17</v>
      </c>
      <c r="Q27" s="11">
        <f t="shared" si="2"/>
        <v>23</v>
      </c>
    </row>
    <row r="28" spans="1:17" ht="18">
      <c r="A28" s="40" t="s">
        <v>40</v>
      </c>
      <c r="B28" s="40" t="s">
        <v>56</v>
      </c>
      <c r="C28" s="43">
        <v>146</v>
      </c>
      <c r="D28" s="43">
        <v>1</v>
      </c>
      <c r="E28" s="43">
        <v>56</v>
      </c>
      <c r="F28" s="25">
        <v>1</v>
      </c>
      <c r="G28" s="25">
        <v>0</v>
      </c>
      <c r="H28" s="25">
        <v>4</v>
      </c>
      <c r="I28" s="25">
        <v>2</v>
      </c>
      <c r="J28" s="25">
        <v>6</v>
      </c>
      <c r="K28" s="25">
        <v>2</v>
      </c>
      <c r="L28" s="11">
        <f t="shared" si="0"/>
        <v>2</v>
      </c>
      <c r="M28" s="11">
        <f t="shared" si="1"/>
        <v>35.6</v>
      </c>
      <c r="N28" s="26">
        <v>89</v>
      </c>
      <c r="O28" s="27">
        <v>70</v>
      </c>
      <c r="P28" s="27">
        <v>79</v>
      </c>
      <c r="Q28" s="11">
        <f t="shared" si="2"/>
        <v>79.333333333333329</v>
      </c>
    </row>
    <row r="29" spans="1:17" ht="18">
      <c r="A29" s="40" t="s">
        <v>41</v>
      </c>
      <c r="B29" s="40" t="s">
        <v>56</v>
      </c>
      <c r="C29" s="43">
        <v>70</v>
      </c>
      <c r="D29" s="43">
        <v>0</v>
      </c>
      <c r="E29" s="43">
        <v>33</v>
      </c>
      <c r="F29" s="25" t="s">
        <v>0</v>
      </c>
      <c r="G29" s="25" t="s">
        <v>0</v>
      </c>
      <c r="H29" s="25">
        <v>0</v>
      </c>
      <c r="I29" s="25">
        <v>0</v>
      </c>
      <c r="J29" s="25">
        <v>-3</v>
      </c>
      <c r="K29" s="25">
        <v>-3</v>
      </c>
      <c r="L29" s="11">
        <f t="shared" si="0"/>
        <v>-1.5</v>
      </c>
      <c r="M29" s="11">
        <f t="shared" si="1"/>
        <v>29.3</v>
      </c>
      <c r="N29" s="47"/>
      <c r="O29" s="27">
        <v>17</v>
      </c>
      <c r="P29" s="27">
        <v>25</v>
      </c>
      <c r="Q29" s="11">
        <f t="shared" si="2"/>
        <v>21</v>
      </c>
    </row>
    <row r="30" spans="1:17" ht="18">
      <c r="A30" s="40" t="s">
        <v>42</v>
      </c>
      <c r="B30" s="40" t="s">
        <v>56</v>
      </c>
      <c r="C30" s="43">
        <v>72</v>
      </c>
      <c r="D30" s="43">
        <v>0</v>
      </c>
      <c r="E30" s="43">
        <v>8</v>
      </c>
      <c r="F30" s="25">
        <v>-17</v>
      </c>
      <c r="G30" s="25">
        <v>-19</v>
      </c>
      <c r="H30" s="25">
        <v>-9</v>
      </c>
      <c r="I30" s="25">
        <v>-9</v>
      </c>
      <c r="J30" s="25">
        <v>-13</v>
      </c>
      <c r="K30" s="25">
        <v>-15</v>
      </c>
      <c r="L30" s="11">
        <f t="shared" si="0"/>
        <v>-14</v>
      </c>
      <c r="M30" s="11">
        <f t="shared" si="1"/>
        <v>6.8000000000000007</v>
      </c>
      <c r="N30" s="26">
        <v>74</v>
      </c>
      <c r="O30" s="27">
        <v>67</v>
      </c>
      <c r="P30" s="27">
        <v>72</v>
      </c>
      <c r="Q30" s="11">
        <f t="shared" si="2"/>
        <v>71</v>
      </c>
    </row>
    <row r="31" spans="1:17" ht="18">
      <c r="A31" s="40" t="s">
        <v>43</v>
      </c>
      <c r="B31" s="40" t="s">
        <v>56</v>
      </c>
      <c r="C31" s="43">
        <v>75</v>
      </c>
      <c r="D31" s="43">
        <v>1</v>
      </c>
      <c r="E31" s="43">
        <v>12</v>
      </c>
      <c r="F31" s="25">
        <v>-1</v>
      </c>
      <c r="G31" s="25">
        <v>-2</v>
      </c>
      <c r="H31" s="25">
        <v>5</v>
      </c>
      <c r="I31" s="25">
        <v>-2</v>
      </c>
      <c r="J31" s="25">
        <v>5</v>
      </c>
      <c r="K31" s="25">
        <v>0</v>
      </c>
      <c r="L31" s="11">
        <f t="shared" si="0"/>
        <v>-0.5</v>
      </c>
      <c r="M31" s="11">
        <f t="shared" si="1"/>
        <v>31.1</v>
      </c>
      <c r="N31" s="26">
        <v>41</v>
      </c>
      <c r="O31" s="27">
        <v>27</v>
      </c>
      <c r="P31" s="27">
        <v>25</v>
      </c>
      <c r="Q31" s="11">
        <f t="shared" si="2"/>
        <v>31</v>
      </c>
    </row>
    <row r="32" spans="1:17" ht="18">
      <c r="A32" s="40" t="s">
        <v>44</v>
      </c>
      <c r="B32" s="40" t="s">
        <v>56</v>
      </c>
      <c r="C32" s="43">
        <v>89</v>
      </c>
      <c r="D32" s="43">
        <v>1</v>
      </c>
      <c r="E32" s="43">
        <v>33</v>
      </c>
      <c r="F32" s="25">
        <v>-8</v>
      </c>
      <c r="G32" s="25">
        <v>-8</v>
      </c>
      <c r="H32" s="25">
        <v>-7</v>
      </c>
      <c r="I32" s="25">
        <v>-7</v>
      </c>
      <c r="J32" s="25">
        <v>-11</v>
      </c>
      <c r="K32" s="25">
        <v>-11</v>
      </c>
      <c r="L32" s="11">
        <f t="shared" si="0"/>
        <v>-8</v>
      </c>
      <c r="M32" s="11">
        <f t="shared" si="1"/>
        <v>17.600000000000001</v>
      </c>
      <c r="N32" s="26">
        <v>89</v>
      </c>
      <c r="O32" s="27">
        <v>72</v>
      </c>
      <c r="P32" s="27">
        <v>74</v>
      </c>
      <c r="Q32" s="11">
        <f t="shared" si="2"/>
        <v>78.333333333333329</v>
      </c>
    </row>
    <row r="33" spans="1:17" ht="18">
      <c r="A33" s="40" t="s">
        <v>45</v>
      </c>
      <c r="B33" s="40" t="s">
        <v>56</v>
      </c>
      <c r="C33" s="43">
        <v>18</v>
      </c>
      <c r="D33" s="43">
        <v>0</v>
      </c>
      <c r="E33" s="43">
        <v>13</v>
      </c>
      <c r="F33" s="25">
        <v>-7</v>
      </c>
      <c r="G33" s="25">
        <v>-7</v>
      </c>
      <c r="H33" s="25">
        <v>1</v>
      </c>
      <c r="I33" s="25">
        <v>1</v>
      </c>
      <c r="J33" s="25">
        <v>-1</v>
      </c>
      <c r="K33" s="25">
        <v>-1</v>
      </c>
      <c r="L33" s="11">
        <f t="shared" si="0"/>
        <v>-1</v>
      </c>
      <c r="M33" s="11">
        <f t="shared" si="1"/>
        <v>30.2</v>
      </c>
      <c r="N33" s="26">
        <v>28</v>
      </c>
      <c r="O33" s="27">
        <v>17</v>
      </c>
      <c r="P33" s="27">
        <v>15</v>
      </c>
      <c r="Q33" s="11">
        <f t="shared" si="2"/>
        <v>20</v>
      </c>
    </row>
    <row r="34" spans="1:17" ht="18">
      <c r="A34" s="40" t="s">
        <v>47</v>
      </c>
      <c r="B34" s="40" t="s">
        <v>56</v>
      </c>
      <c r="C34" s="43">
        <v>57</v>
      </c>
      <c r="D34" s="43">
        <v>1</v>
      </c>
      <c r="E34" s="43">
        <v>2</v>
      </c>
      <c r="F34" s="25">
        <v>18</v>
      </c>
      <c r="G34" s="25">
        <v>13</v>
      </c>
      <c r="H34" s="25">
        <v>15</v>
      </c>
      <c r="I34" s="25">
        <v>11</v>
      </c>
      <c r="J34" s="25">
        <v>12</v>
      </c>
      <c r="K34" s="25">
        <v>11</v>
      </c>
      <c r="L34" s="11">
        <f t="shared" si="0"/>
        <v>12.5</v>
      </c>
      <c r="M34" s="11">
        <f t="shared" si="1"/>
        <v>54.5</v>
      </c>
      <c r="N34" s="26">
        <v>91</v>
      </c>
      <c r="O34" s="27">
        <v>70</v>
      </c>
      <c r="P34" s="27">
        <v>74</v>
      </c>
      <c r="Q34" s="11">
        <f t="shared" si="2"/>
        <v>78.333333333333329</v>
      </c>
    </row>
    <row r="35" spans="1:17" ht="18">
      <c r="A35" s="48"/>
      <c r="B35" s="48"/>
      <c r="C35" s="48"/>
      <c r="D35" s="48"/>
      <c r="E35" s="48"/>
      <c r="F35" s="16"/>
      <c r="G35" s="16"/>
      <c r="H35" s="16"/>
      <c r="I35" s="16"/>
      <c r="J35" s="16"/>
      <c r="K35" s="16"/>
    </row>
  </sheetData>
  <mergeCells count="5">
    <mergeCell ref="F1:K1"/>
    <mergeCell ref="B2:E2"/>
    <mergeCell ref="F2:G2"/>
    <mergeCell ref="H2:I2"/>
    <mergeCell ref="J2:K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5"/>
  <sheetViews>
    <sheetView topLeftCell="A13" workbookViewId="0">
      <selection activeCell="P34" activeCellId="1" sqref="L34 P34"/>
    </sheetView>
  </sheetViews>
  <sheetFormatPr defaultColWidth="14.42578125" defaultRowHeight="15.75" customHeight="1"/>
  <cols>
    <col min="1" max="1" width="15.85546875" customWidth="1"/>
    <col min="2" max="2" width="11.85546875" customWidth="1"/>
    <col min="3" max="3" width="7.140625" customWidth="1"/>
    <col min="4" max="4" width="11.85546875" customWidth="1"/>
    <col min="5" max="5" width="10.140625" customWidth="1"/>
    <col min="6" max="6" width="5.5703125" customWidth="1"/>
    <col min="7" max="7" width="10.140625" customWidth="1"/>
    <col min="8" max="8" width="5.5703125" customWidth="1"/>
    <col min="9" max="9" width="10" customWidth="1"/>
    <col min="10" max="10" width="5.5703125" customWidth="1"/>
    <col min="11" max="12" width="8" customWidth="1"/>
    <col min="13" max="14" width="9.5703125" customWidth="1"/>
    <col min="15" max="15" width="9.42578125" customWidth="1"/>
  </cols>
  <sheetData>
    <row r="1" spans="1:16" ht="15.75" customHeight="1">
      <c r="A1" s="16"/>
      <c r="B1" s="16"/>
      <c r="C1" s="16"/>
      <c r="D1" s="16"/>
      <c r="E1" s="120" t="s">
        <v>2</v>
      </c>
      <c r="F1" s="121"/>
      <c r="G1" s="121"/>
      <c r="H1" s="121"/>
      <c r="I1" s="121"/>
      <c r="J1" s="122"/>
    </row>
    <row r="2" spans="1:16" ht="15.75" customHeight="1">
      <c r="A2" s="127">
        <v>43884</v>
      </c>
      <c r="B2" s="121"/>
      <c r="C2" s="121"/>
      <c r="D2" s="122"/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44" t="s">
        <v>51</v>
      </c>
      <c r="B3" s="44" t="s">
        <v>52</v>
      </c>
      <c r="C3" s="44" t="s">
        <v>53</v>
      </c>
      <c r="D3" s="44" t="s">
        <v>54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">
      <c r="A4" s="45" t="s">
        <v>13</v>
      </c>
      <c r="B4" s="9">
        <v>61682</v>
      </c>
      <c r="C4" s="9">
        <v>1921</v>
      </c>
      <c r="D4" s="9">
        <v>9128</v>
      </c>
      <c r="E4" s="8">
        <v>4</v>
      </c>
      <c r="F4" s="8">
        <v>1</v>
      </c>
      <c r="G4" s="8">
        <v>14</v>
      </c>
      <c r="H4" s="8">
        <v>12</v>
      </c>
      <c r="I4" s="8">
        <v>12</v>
      </c>
      <c r="J4" s="8">
        <v>10</v>
      </c>
      <c r="K4" s="11">
        <f t="shared" ref="K4:K34" si="0">MEDIAN(E4:J4)</f>
        <v>11</v>
      </c>
      <c r="L4" s="11">
        <f t="shared" ref="L4:L34" si="1">(K4*9/5)+32</f>
        <v>51.8</v>
      </c>
      <c r="M4" s="8">
        <v>77</v>
      </c>
      <c r="N4" s="8">
        <v>32</v>
      </c>
      <c r="O4" s="8">
        <v>39</v>
      </c>
      <c r="P4" s="11">
        <f t="shared" ref="P4:P34" si="2">AVERAGE(M4:O4)</f>
        <v>49.333333333333336</v>
      </c>
    </row>
    <row r="5" spans="1:16" ht="15">
      <c r="A5" s="45" t="s">
        <v>17</v>
      </c>
      <c r="B5" s="9">
        <v>1172</v>
      </c>
      <c r="C5" s="9">
        <v>0</v>
      </c>
      <c r="D5" s="9">
        <v>535</v>
      </c>
      <c r="E5" s="8">
        <v>5</v>
      </c>
      <c r="F5" s="8">
        <v>0</v>
      </c>
      <c r="G5" s="8">
        <v>12</v>
      </c>
      <c r="H5" s="8">
        <v>8</v>
      </c>
      <c r="I5" s="8">
        <v>8</v>
      </c>
      <c r="J5" s="8">
        <v>2</v>
      </c>
      <c r="K5" s="11">
        <f t="shared" si="0"/>
        <v>6.5</v>
      </c>
      <c r="L5" s="11">
        <f t="shared" si="1"/>
        <v>43.7</v>
      </c>
      <c r="M5" s="8">
        <v>59</v>
      </c>
      <c r="N5" s="8">
        <v>28</v>
      </c>
      <c r="O5" s="8">
        <v>54</v>
      </c>
      <c r="P5" s="11">
        <f t="shared" si="2"/>
        <v>47</v>
      </c>
    </row>
    <row r="6" spans="1:16" ht="15">
      <c r="A6" s="45" t="s">
        <v>18</v>
      </c>
      <c r="B6" s="9">
        <v>1328</v>
      </c>
      <c r="C6" s="9">
        <v>4</v>
      </c>
      <c r="D6" s="9">
        <v>565</v>
      </c>
      <c r="E6" s="8">
        <v>7</v>
      </c>
      <c r="F6" s="8">
        <v>7</v>
      </c>
      <c r="G6" s="8">
        <v>18</v>
      </c>
      <c r="H6" s="8">
        <v>18</v>
      </c>
      <c r="I6" s="8">
        <v>10</v>
      </c>
      <c r="J6" s="8">
        <v>10</v>
      </c>
      <c r="K6" s="11">
        <f t="shared" si="0"/>
        <v>10</v>
      </c>
      <c r="L6" s="11">
        <f t="shared" si="1"/>
        <v>50</v>
      </c>
      <c r="M6" s="8">
        <v>69</v>
      </c>
      <c r="N6" s="8">
        <v>23</v>
      </c>
      <c r="O6" s="8">
        <v>75</v>
      </c>
      <c r="P6" s="11">
        <f t="shared" si="2"/>
        <v>55.666666666666664</v>
      </c>
    </row>
    <row r="7" spans="1:16" ht="15">
      <c r="A7" s="45" t="s">
        <v>19</v>
      </c>
      <c r="B7" s="9">
        <v>1257</v>
      </c>
      <c r="C7" s="9">
        <v>19</v>
      </c>
      <c r="D7" s="9">
        <v>522</v>
      </c>
      <c r="E7" s="8">
        <v>4</v>
      </c>
      <c r="F7" s="8">
        <v>4</v>
      </c>
      <c r="G7" s="8">
        <v>14</v>
      </c>
      <c r="H7" s="8">
        <v>14</v>
      </c>
      <c r="I7" s="8">
        <v>11</v>
      </c>
      <c r="J7" s="8">
        <v>11</v>
      </c>
      <c r="K7" s="11">
        <f t="shared" si="0"/>
        <v>11</v>
      </c>
      <c r="L7" s="11">
        <f t="shared" si="1"/>
        <v>51.8</v>
      </c>
      <c r="M7" s="8">
        <v>18</v>
      </c>
      <c r="N7" s="8">
        <v>8</v>
      </c>
      <c r="O7" s="8">
        <v>15</v>
      </c>
      <c r="P7" s="11">
        <f t="shared" si="2"/>
        <v>13.666666666666666</v>
      </c>
    </row>
    <row r="8" spans="1:16" ht="15">
      <c r="A8" s="45" t="s">
        <v>20</v>
      </c>
      <c r="B8" s="9">
        <v>1007</v>
      </c>
      <c r="C8" s="9">
        <v>4</v>
      </c>
      <c r="D8" s="9">
        <v>527</v>
      </c>
      <c r="E8" s="8">
        <v>7</v>
      </c>
      <c r="F8" s="8">
        <v>7</v>
      </c>
      <c r="G8" s="8">
        <v>12</v>
      </c>
      <c r="H8" s="8">
        <v>12</v>
      </c>
      <c r="I8" s="8">
        <v>19</v>
      </c>
      <c r="J8" s="8">
        <v>19</v>
      </c>
      <c r="K8" s="11">
        <f t="shared" si="0"/>
        <v>12</v>
      </c>
      <c r="L8" s="11">
        <f t="shared" si="1"/>
        <v>53.6</v>
      </c>
      <c r="M8" s="8">
        <v>46</v>
      </c>
      <c r="N8" s="8">
        <v>36</v>
      </c>
      <c r="O8" s="8">
        <v>47</v>
      </c>
      <c r="P8" s="11">
        <f t="shared" si="2"/>
        <v>43</v>
      </c>
    </row>
    <row r="9" spans="1:16" ht="15">
      <c r="A9" s="45" t="s">
        <v>21</v>
      </c>
      <c r="B9" s="9">
        <v>982</v>
      </c>
      <c r="C9" s="9">
        <v>6</v>
      </c>
      <c r="D9" s="9">
        <v>361</v>
      </c>
      <c r="E9" s="8">
        <v>1</v>
      </c>
      <c r="F9" s="8">
        <v>-1</v>
      </c>
      <c r="G9" s="8">
        <v>12</v>
      </c>
      <c r="H9" s="8">
        <v>10</v>
      </c>
      <c r="I9" s="8">
        <v>10</v>
      </c>
      <c r="J9" s="8">
        <v>6</v>
      </c>
      <c r="K9" s="11">
        <f t="shared" si="0"/>
        <v>8</v>
      </c>
      <c r="L9" s="11">
        <f t="shared" si="1"/>
        <v>46.4</v>
      </c>
      <c r="M9" s="8">
        <v>82</v>
      </c>
      <c r="N9" s="8">
        <v>31</v>
      </c>
      <c r="O9" s="8">
        <v>44</v>
      </c>
      <c r="P9" s="11">
        <f t="shared" si="2"/>
        <v>52.333333333333336</v>
      </c>
    </row>
    <row r="10" spans="1:16" ht="15">
      <c r="A10" s="45" t="s">
        <v>22</v>
      </c>
      <c r="B10" s="9">
        <v>933</v>
      </c>
      <c r="C10" s="9">
        <v>1</v>
      </c>
      <c r="D10" s="9">
        <v>310</v>
      </c>
      <c r="E10" s="8">
        <v>4</v>
      </c>
      <c r="F10" s="8">
        <v>4</v>
      </c>
      <c r="G10" s="8">
        <v>13</v>
      </c>
      <c r="H10" s="8">
        <v>13</v>
      </c>
      <c r="I10" s="8">
        <v>8</v>
      </c>
      <c r="J10" s="8">
        <v>8</v>
      </c>
      <c r="K10" s="11">
        <f t="shared" si="0"/>
        <v>8</v>
      </c>
      <c r="L10" s="11">
        <f t="shared" si="1"/>
        <v>46.4</v>
      </c>
      <c r="M10" s="8">
        <v>80</v>
      </c>
      <c r="N10" s="8">
        <v>32</v>
      </c>
      <c r="O10" s="8">
        <v>52</v>
      </c>
      <c r="P10" s="11">
        <f t="shared" si="2"/>
        <v>54.666666666666664</v>
      </c>
    </row>
    <row r="11" spans="1:16" ht="15">
      <c r="A11" s="45" t="s">
        <v>23</v>
      </c>
      <c r="B11" s="9">
        <v>555</v>
      </c>
      <c r="C11" s="9">
        <v>5</v>
      </c>
      <c r="D11" s="9">
        <v>254</v>
      </c>
      <c r="E11" s="8">
        <v>9</v>
      </c>
      <c r="F11" s="8">
        <v>8</v>
      </c>
      <c r="G11" s="8">
        <v>11</v>
      </c>
      <c r="H11" s="8">
        <v>9</v>
      </c>
      <c r="I11" s="8">
        <v>11</v>
      </c>
      <c r="J11" s="8">
        <v>9</v>
      </c>
      <c r="K11" s="11">
        <f t="shared" si="0"/>
        <v>9</v>
      </c>
      <c r="L11" s="11">
        <f t="shared" si="1"/>
        <v>48.2</v>
      </c>
      <c r="M11" s="8">
        <v>64</v>
      </c>
      <c r="N11" s="8">
        <v>55</v>
      </c>
      <c r="O11" s="8">
        <v>60</v>
      </c>
      <c r="P11" s="11">
        <f t="shared" si="2"/>
        <v>59.666666666666664</v>
      </c>
    </row>
    <row r="12" spans="1:16" ht="15">
      <c r="A12" s="45" t="s">
        <v>24</v>
      </c>
      <c r="B12" s="9">
        <v>508</v>
      </c>
      <c r="C12" s="9">
        <v>3</v>
      </c>
      <c r="D12" s="9">
        <v>169</v>
      </c>
      <c r="E12" s="8">
        <v>9</v>
      </c>
      <c r="F12" s="8">
        <v>4</v>
      </c>
      <c r="G12" s="8">
        <v>12</v>
      </c>
      <c r="H12" s="8">
        <v>11</v>
      </c>
      <c r="I12" s="8">
        <v>11</v>
      </c>
      <c r="J12" s="8">
        <v>7</v>
      </c>
      <c r="K12" s="11">
        <f t="shared" si="0"/>
        <v>10</v>
      </c>
      <c r="L12" s="11">
        <f t="shared" si="1"/>
        <v>50</v>
      </c>
      <c r="M12" s="8">
        <v>69</v>
      </c>
      <c r="N12" s="8">
        <v>41</v>
      </c>
      <c r="O12" s="8">
        <v>59</v>
      </c>
      <c r="P12" s="11">
        <f t="shared" si="2"/>
        <v>56.333333333333336</v>
      </c>
    </row>
    <row r="13" spans="1:16" ht="15">
      <c r="A13" s="45" t="s">
        <v>25</v>
      </c>
      <c r="B13" s="9">
        <v>543</v>
      </c>
      <c r="C13" s="9">
        <v>3</v>
      </c>
      <c r="D13" s="9">
        <v>211</v>
      </c>
      <c r="E13" s="8">
        <v>2</v>
      </c>
      <c r="F13" s="8">
        <v>2</v>
      </c>
      <c r="G13" s="8">
        <v>12</v>
      </c>
      <c r="H13" s="8">
        <v>12</v>
      </c>
      <c r="I13" s="8">
        <v>9</v>
      </c>
      <c r="J13" s="8">
        <v>9</v>
      </c>
      <c r="K13" s="11">
        <f t="shared" si="0"/>
        <v>9</v>
      </c>
      <c r="L13" s="11">
        <f t="shared" si="1"/>
        <v>48.2</v>
      </c>
      <c r="M13" s="8">
        <v>32</v>
      </c>
      <c r="N13" s="8">
        <v>21</v>
      </c>
      <c r="O13" s="8">
        <v>31</v>
      </c>
      <c r="P13" s="11">
        <f t="shared" si="2"/>
        <v>28</v>
      </c>
    </row>
    <row r="14" spans="1:16" ht="15">
      <c r="A14" s="45" t="s">
        <v>26</v>
      </c>
      <c r="B14" s="9">
        <v>629</v>
      </c>
      <c r="C14" s="9">
        <v>0</v>
      </c>
      <c r="D14" s="9">
        <v>280</v>
      </c>
      <c r="E14" s="8">
        <v>1</v>
      </c>
      <c r="F14" s="8">
        <v>1</v>
      </c>
      <c r="G14" s="8">
        <v>11</v>
      </c>
      <c r="H14" s="8">
        <v>11</v>
      </c>
      <c r="I14" s="8">
        <v>4</v>
      </c>
      <c r="J14" s="8">
        <v>4</v>
      </c>
      <c r="K14" s="11">
        <f t="shared" si="0"/>
        <v>4</v>
      </c>
      <c r="L14" s="11">
        <f t="shared" si="1"/>
        <v>39.200000000000003</v>
      </c>
      <c r="M14" s="8">
        <v>63</v>
      </c>
      <c r="N14" s="8">
        <v>20</v>
      </c>
      <c r="O14" s="8">
        <v>56</v>
      </c>
      <c r="P14" s="11">
        <f t="shared" si="2"/>
        <v>46.333333333333336</v>
      </c>
    </row>
    <row r="15" spans="1:16" ht="15">
      <c r="A15" s="45" t="s">
        <v>27</v>
      </c>
      <c r="B15" s="9">
        <v>333</v>
      </c>
      <c r="C15" s="9">
        <v>1</v>
      </c>
      <c r="D15" s="9">
        <v>177</v>
      </c>
      <c r="E15" s="8">
        <v>4</v>
      </c>
      <c r="F15" s="8">
        <v>0</v>
      </c>
      <c r="G15" s="8">
        <v>12</v>
      </c>
      <c r="H15" s="8">
        <v>8</v>
      </c>
      <c r="I15" s="8">
        <v>8</v>
      </c>
      <c r="J15" s="8">
        <v>4</v>
      </c>
      <c r="K15" s="11">
        <f t="shared" si="0"/>
        <v>6</v>
      </c>
      <c r="L15" s="11">
        <f t="shared" si="1"/>
        <v>42.8</v>
      </c>
      <c r="M15" s="8">
        <v>56</v>
      </c>
      <c r="N15" s="8">
        <v>29</v>
      </c>
      <c r="O15" s="8">
        <v>63</v>
      </c>
      <c r="P15" s="11">
        <f t="shared" si="2"/>
        <v>49.333333333333336</v>
      </c>
    </row>
    <row r="16" spans="1:16" ht="15">
      <c r="A16" s="45" t="s">
        <v>28</v>
      </c>
      <c r="B16" s="9">
        <v>387</v>
      </c>
      <c r="C16" s="9">
        <v>4</v>
      </c>
      <c r="D16" s="9">
        <v>122</v>
      </c>
      <c r="E16" s="8">
        <v>-3</v>
      </c>
      <c r="F16" s="10"/>
      <c r="G16" s="8">
        <v>10</v>
      </c>
      <c r="H16" s="10"/>
      <c r="I16" s="8">
        <v>2</v>
      </c>
      <c r="J16" s="10"/>
      <c r="K16" s="11">
        <f t="shared" si="0"/>
        <v>2</v>
      </c>
      <c r="L16" s="11">
        <f t="shared" si="1"/>
        <v>35.6</v>
      </c>
      <c r="M16" s="8">
        <v>74</v>
      </c>
      <c r="N16" s="8">
        <v>29</v>
      </c>
      <c r="O16" s="8">
        <v>62</v>
      </c>
      <c r="P16" s="11">
        <f t="shared" si="2"/>
        <v>55</v>
      </c>
    </row>
    <row r="17" spans="1:16" ht="15">
      <c r="A17" s="46" t="s">
        <v>29</v>
      </c>
      <c r="B17" s="9">
        <v>292</v>
      </c>
      <c r="C17" s="9">
        <v>0</v>
      </c>
      <c r="D17" s="9">
        <v>93</v>
      </c>
      <c r="E17" s="8">
        <v>7</v>
      </c>
      <c r="F17" s="8">
        <v>6</v>
      </c>
      <c r="G17" s="8">
        <v>13</v>
      </c>
      <c r="H17" s="8">
        <v>9</v>
      </c>
      <c r="I17" s="8">
        <v>9</v>
      </c>
      <c r="J17" s="8">
        <v>8</v>
      </c>
      <c r="K17" s="11">
        <f t="shared" si="0"/>
        <v>8.5</v>
      </c>
      <c r="L17" s="11">
        <f t="shared" si="1"/>
        <v>47.3</v>
      </c>
      <c r="M17" s="8">
        <v>69</v>
      </c>
      <c r="N17" s="8">
        <v>40</v>
      </c>
      <c r="O17" s="8">
        <v>56</v>
      </c>
      <c r="P17" s="11">
        <f t="shared" si="2"/>
        <v>55</v>
      </c>
    </row>
    <row r="18" spans="1:16" ht="15">
      <c r="A18" s="45" t="s">
        <v>30</v>
      </c>
      <c r="B18" s="9">
        <v>240</v>
      </c>
      <c r="C18" s="9">
        <v>0</v>
      </c>
      <c r="D18" s="9">
        <v>89</v>
      </c>
      <c r="E18" s="8">
        <v>-5</v>
      </c>
      <c r="F18" s="8">
        <v>-9</v>
      </c>
      <c r="G18" s="8">
        <v>11</v>
      </c>
      <c r="H18" s="8">
        <v>8</v>
      </c>
      <c r="I18" s="8">
        <v>10</v>
      </c>
      <c r="J18" s="8">
        <v>-3</v>
      </c>
      <c r="K18" s="11">
        <f t="shared" si="0"/>
        <v>2.5</v>
      </c>
      <c r="L18" s="11">
        <f t="shared" si="1"/>
        <v>36.5</v>
      </c>
      <c r="M18" s="8">
        <v>73</v>
      </c>
      <c r="N18" s="8">
        <v>22</v>
      </c>
      <c r="O18" s="8">
        <v>50</v>
      </c>
      <c r="P18" s="11">
        <f t="shared" si="2"/>
        <v>48.333333333333336</v>
      </c>
    </row>
    <row r="19" spans="1:16" ht="15">
      <c r="A19" s="45" t="s">
        <v>31</v>
      </c>
      <c r="B19" s="9">
        <v>242</v>
      </c>
      <c r="C19" s="9">
        <v>2</v>
      </c>
      <c r="D19" s="9">
        <v>69</v>
      </c>
      <c r="E19" s="8">
        <v>10</v>
      </c>
      <c r="F19" s="8">
        <v>4</v>
      </c>
      <c r="G19" s="8">
        <v>19</v>
      </c>
      <c r="H19" s="8">
        <v>16</v>
      </c>
      <c r="I19" s="8">
        <v>16</v>
      </c>
      <c r="J19" s="8">
        <v>11</v>
      </c>
      <c r="K19" s="11">
        <f t="shared" si="0"/>
        <v>13.5</v>
      </c>
      <c r="L19" s="11">
        <f t="shared" si="1"/>
        <v>56.3</v>
      </c>
      <c r="M19" s="8">
        <v>72</v>
      </c>
      <c r="N19" s="8">
        <v>26</v>
      </c>
      <c r="O19" s="8">
        <v>49</v>
      </c>
      <c r="P19" s="11">
        <f t="shared" si="2"/>
        <v>49</v>
      </c>
    </row>
    <row r="20" spans="1:16" ht="15">
      <c r="A20" s="45" t="s">
        <v>32</v>
      </c>
      <c r="B20" s="9">
        <v>306</v>
      </c>
      <c r="C20" s="9">
        <v>4</v>
      </c>
      <c r="D20" s="9">
        <v>136</v>
      </c>
      <c r="E20" s="8">
        <v>-1</v>
      </c>
      <c r="F20" s="8">
        <v>-1</v>
      </c>
      <c r="G20" s="8">
        <v>11</v>
      </c>
      <c r="H20" s="8">
        <v>11</v>
      </c>
      <c r="I20" s="8">
        <v>6</v>
      </c>
      <c r="J20" s="8">
        <v>6</v>
      </c>
      <c r="K20" s="11">
        <f t="shared" si="0"/>
        <v>6</v>
      </c>
      <c r="L20" s="11">
        <f t="shared" si="1"/>
        <v>42.8</v>
      </c>
      <c r="M20" s="8">
        <v>49</v>
      </c>
      <c r="N20" s="8">
        <v>27</v>
      </c>
      <c r="O20" s="8">
        <v>43</v>
      </c>
      <c r="P20" s="11">
        <f t="shared" si="2"/>
        <v>39.666666666666664</v>
      </c>
    </row>
    <row r="21" spans="1:16" ht="15">
      <c r="A21" s="45" t="s">
        <v>33</v>
      </c>
      <c r="B21" s="9">
        <v>172</v>
      </c>
      <c r="C21" s="9">
        <v>0</v>
      </c>
      <c r="D21" s="9">
        <v>57</v>
      </c>
      <c r="E21" s="8">
        <v>3</v>
      </c>
      <c r="F21" s="8">
        <v>3</v>
      </c>
      <c r="G21" s="8">
        <v>8</v>
      </c>
      <c r="H21" s="8">
        <v>4</v>
      </c>
      <c r="I21" s="8">
        <v>8</v>
      </c>
      <c r="J21" s="8">
        <v>7</v>
      </c>
      <c r="K21" s="11">
        <f t="shared" si="0"/>
        <v>5.5</v>
      </c>
      <c r="L21" s="11">
        <f t="shared" si="1"/>
        <v>41.9</v>
      </c>
      <c r="M21" s="8">
        <v>100</v>
      </c>
      <c r="N21" s="8">
        <v>93</v>
      </c>
      <c r="O21" s="8">
        <v>96</v>
      </c>
      <c r="P21" s="11">
        <f t="shared" si="2"/>
        <v>96.333333333333329</v>
      </c>
    </row>
    <row r="22" spans="1:16" ht="15">
      <c r="A22" s="45" t="s">
        <v>34</v>
      </c>
      <c r="B22" s="9">
        <v>464</v>
      </c>
      <c r="C22" s="9">
        <v>11</v>
      </c>
      <c r="D22" s="9">
        <v>111</v>
      </c>
      <c r="E22" s="8">
        <v>-17</v>
      </c>
      <c r="F22" s="8">
        <v>-17</v>
      </c>
      <c r="G22" s="8">
        <v>-3</v>
      </c>
      <c r="H22" s="8">
        <v>-3</v>
      </c>
      <c r="I22" s="8">
        <v>-11</v>
      </c>
      <c r="J22" s="8">
        <v>-11</v>
      </c>
      <c r="K22" s="11">
        <f t="shared" si="0"/>
        <v>-11</v>
      </c>
      <c r="L22" s="11">
        <f t="shared" si="1"/>
        <v>12.2</v>
      </c>
      <c r="M22" s="8">
        <v>77</v>
      </c>
      <c r="N22" s="8">
        <v>55</v>
      </c>
      <c r="O22" s="8">
        <v>81</v>
      </c>
      <c r="P22" s="11">
        <f t="shared" si="2"/>
        <v>71</v>
      </c>
    </row>
    <row r="23" spans="1:16" ht="15">
      <c r="A23" s="45" t="s">
        <v>35</v>
      </c>
      <c r="B23" s="9">
        <v>121</v>
      </c>
      <c r="C23" s="9">
        <v>1</v>
      </c>
      <c r="D23" s="9">
        <v>53</v>
      </c>
      <c r="E23" s="8">
        <v>-17</v>
      </c>
      <c r="F23" s="8">
        <v>-17</v>
      </c>
      <c r="G23" s="8">
        <v>2</v>
      </c>
      <c r="H23" s="8">
        <v>2</v>
      </c>
      <c r="I23" s="8">
        <v>-4</v>
      </c>
      <c r="J23" s="8">
        <v>-4</v>
      </c>
      <c r="K23" s="11">
        <f t="shared" si="0"/>
        <v>-4</v>
      </c>
      <c r="L23" s="11">
        <f t="shared" si="1"/>
        <v>24.8</v>
      </c>
      <c r="M23" s="8">
        <v>79</v>
      </c>
      <c r="N23" s="8">
        <v>41</v>
      </c>
      <c r="O23" s="8">
        <v>70</v>
      </c>
      <c r="P23" s="11">
        <f t="shared" si="2"/>
        <v>63.333333333333336</v>
      </c>
    </row>
    <row r="24" spans="1:16" ht="15">
      <c r="A24" s="45" t="s">
        <v>36</v>
      </c>
      <c r="B24" s="9">
        <v>163</v>
      </c>
      <c r="C24" s="9">
        <v>4</v>
      </c>
      <c r="D24" s="9">
        <v>79</v>
      </c>
      <c r="E24" s="8">
        <v>16</v>
      </c>
      <c r="F24" s="8">
        <v>16</v>
      </c>
      <c r="G24" s="8">
        <v>18</v>
      </c>
      <c r="H24" s="8">
        <v>18</v>
      </c>
      <c r="I24" s="8">
        <v>17</v>
      </c>
      <c r="J24" s="8">
        <v>17</v>
      </c>
      <c r="K24" s="11">
        <f t="shared" si="0"/>
        <v>17</v>
      </c>
      <c r="L24" s="11">
        <f t="shared" si="1"/>
        <v>62.6</v>
      </c>
      <c r="M24" s="8">
        <v>50</v>
      </c>
      <c r="N24" s="8">
        <v>67</v>
      </c>
      <c r="O24" s="8">
        <v>77</v>
      </c>
      <c r="P24" s="11">
        <f t="shared" si="2"/>
        <v>64.666666666666671</v>
      </c>
    </row>
    <row r="25" spans="1:16" ht="15">
      <c r="A25" s="45" t="s">
        <v>37</v>
      </c>
      <c r="B25" s="9">
        <v>131</v>
      </c>
      <c r="C25" s="9">
        <v>0</v>
      </c>
      <c r="D25" s="9">
        <v>61</v>
      </c>
      <c r="E25" s="8">
        <v>-12</v>
      </c>
      <c r="F25" s="8">
        <v>-12</v>
      </c>
      <c r="G25" s="8">
        <v>5</v>
      </c>
      <c r="H25" s="8">
        <v>5</v>
      </c>
      <c r="I25" s="8">
        <v>-4</v>
      </c>
      <c r="J25" s="8">
        <v>-4</v>
      </c>
      <c r="K25" s="11">
        <f t="shared" si="0"/>
        <v>-4</v>
      </c>
      <c r="L25" s="11">
        <f t="shared" si="1"/>
        <v>24.8</v>
      </c>
      <c r="M25" s="8">
        <v>74</v>
      </c>
      <c r="N25" s="8">
        <v>22</v>
      </c>
      <c r="O25" s="8">
        <v>35</v>
      </c>
      <c r="P25" s="11">
        <f t="shared" si="2"/>
        <v>43.666666666666664</v>
      </c>
    </row>
    <row r="26" spans="1:16" ht="15">
      <c r="A26" s="45" t="s">
        <v>38</v>
      </c>
      <c r="B26" s="9">
        <v>128</v>
      </c>
      <c r="C26" s="9">
        <v>3</v>
      </c>
      <c r="D26" s="9">
        <v>48</v>
      </c>
      <c r="E26" s="8">
        <v>3</v>
      </c>
      <c r="F26" s="8">
        <v>-4</v>
      </c>
      <c r="G26" s="8">
        <v>11</v>
      </c>
      <c r="H26" s="8">
        <v>6</v>
      </c>
      <c r="I26" s="8">
        <v>6</v>
      </c>
      <c r="J26" s="8">
        <v>-1</v>
      </c>
      <c r="K26" s="11">
        <f t="shared" si="0"/>
        <v>4.5</v>
      </c>
      <c r="L26" s="11">
        <f t="shared" si="1"/>
        <v>40.1</v>
      </c>
      <c r="M26" s="8">
        <v>55</v>
      </c>
      <c r="N26" s="8">
        <v>30</v>
      </c>
      <c r="O26" s="8">
        <v>56</v>
      </c>
      <c r="P26" s="11">
        <f t="shared" si="2"/>
        <v>47</v>
      </c>
    </row>
    <row r="27" spans="1:16" ht="15">
      <c r="A27" s="45" t="s">
        <v>39</v>
      </c>
      <c r="B27" s="9">
        <v>91</v>
      </c>
      <c r="C27" s="9">
        <v>2</v>
      </c>
      <c r="D27" s="9">
        <v>62</v>
      </c>
      <c r="E27" s="8">
        <v>-7</v>
      </c>
      <c r="F27" s="10"/>
      <c r="G27" s="8">
        <v>3</v>
      </c>
      <c r="H27" s="10"/>
      <c r="I27" s="8">
        <v>1</v>
      </c>
      <c r="J27" s="10"/>
      <c r="K27" s="11">
        <f t="shared" si="0"/>
        <v>1</v>
      </c>
      <c r="L27" s="11">
        <f t="shared" si="1"/>
        <v>33.799999999999997</v>
      </c>
      <c r="M27" s="8">
        <v>39</v>
      </c>
      <c r="N27" s="8">
        <v>19</v>
      </c>
      <c r="O27" s="8">
        <v>24</v>
      </c>
      <c r="P27" s="11">
        <f t="shared" si="2"/>
        <v>27.333333333333332</v>
      </c>
    </row>
    <row r="28" spans="1:16" ht="15">
      <c r="A28" s="45" t="s">
        <v>40</v>
      </c>
      <c r="B28" s="9">
        <v>146</v>
      </c>
      <c r="C28" s="9">
        <v>2</v>
      </c>
      <c r="D28" s="9">
        <v>66</v>
      </c>
      <c r="E28" s="8">
        <v>5</v>
      </c>
      <c r="F28" s="8">
        <v>4</v>
      </c>
      <c r="G28" s="8">
        <v>13</v>
      </c>
      <c r="H28" s="8">
        <v>10</v>
      </c>
      <c r="I28" s="8">
        <v>12</v>
      </c>
      <c r="J28" s="8">
        <v>9</v>
      </c>
      <c r="K28" s="11">
        <f t="shared" si="0"/>
        <v>9.5</v>
      </c>
      <c r="L28" s="11">
        <f t="shared" si="1"/>
        <v>49.1</v>
      </c>
      <c r="M28" s="8">
        <v>80</v>
      </c>
      <c r="N28" s="8">
        <v>45</v>
      </c>
      <c r="O28" s="8">
        <v>49</v>
      </c>
      <c r="P28" s="11">
        <f t="shared" si="2"/>
        <v>58</v>
      </c>
    </row>
    <row r="29" spans="1:16" ht="15">
      <c r="A29" s="45" t="s">
        <v>41</v>
      </c>
      <c r="B29" s="9">
        <v>70</v>
      </c>
      <c r="C29" s="9">
        <v>0</v>
      </c>
      <c r="D29" s="9">
        <v>42</v>
      </c>
      <c r="E29" s="8">
        <v>-5</v>
      </c>
      <c r="F29" s="10"/>
      <c r="G29" s="8">
        <v>6</v>
      </c>
      <c r="H29" s="10"/>
      <c r="I29" s="8">
        <v>1</v>
      </c>
      <c r="J29" s="10"/>
      <c r="K29" s="11">
        <f t="shared" si="0"/>
        <v>1</v>
      </c>
      <c r="L29" s="11">
        <f t="shared" si="1"/>
        <v>33.799999999999997</v>
      </c>
      <c r="M29" s="8">
        <v>41</v>
      </c>
      <c r="N29" s="8">
        <v>17</v>
      </c>
      <c r="O29" s="8">
        <v>28</v>
      </c>
      <c r="P29" s="11">
        <f t="shared" si="2"/>
        <v>28.666666666666668</v>
      </c>
    </row>
    <row r="30" spans="1:16" ht="15">
      <c r="A30" s="45" t="s">
        <v>42</v>
      </c>
      <c r="B30" s="9">
        <v>73</v>
      </c>
      <c r="C30" s="9">
        <v>0</v>
      </c>
      <c r="D30" s="9">
        <v>8</v>
      </c>
      <c r="E30" s="8">
        <v>-15</v>
      </c>
      <c r="F30" s="8">
        <v>-16</v>
      </c>
      <c r="G30" s="8">
        <v>-7</v>
      </c>
      <c r="H30" s="8">
        <v>-7</v>
      </c>
      <c r="I30" s="8">
        <v>-12</v>
      </c>
      <c r="J30" s="8">
        <v>-14</v>
      </c>
      <c r="K30" s="11">
        <f t="shared" si="0"/>
        <v>-13</v>
      </c>
      <c r="L30" s="11">
        <f t="shared" si="1"/>
        <v>8.6000000000000014</v>
      </c>
      <c r="M30" s="8">
        <v>69</v>
      </c>
      <c r="N30" s="8">
        <v>63</v>
      </c>
      <c r="O30" s="8">
        <v>76</v>
      </c>
      <c r="P30" s="11">
        <f t="shared" si="2"/>
        <v>69.333333333333329</v>
      </c>
    </row>
    <row r="31" spans="1:16" ht="15">
      <c r="A31" s="45" t="s">
        <v>43</v>
      </c>
      <c r="B31" s="9">
        <v>76</v>
      </c>
      <c r="C31" s="9">
        <v>1</v>
      </c>
      <c r="D31" s="9">
        <v>12</v>
      </c>
      <c r="E31" s="8">
        <v>0</v>
      </c>
      <c r="F31" s="8">
        <v>-1</v>
      </c>
      <c r="G31" s="8">
        <v>5</v>
      </c>
      <c r="H31" s="8">
        <v>-1</v>
      </c>
      <c r="I31" s="8">
        <v>4</v>
      </c>
      <c r="J31" s="8">
        <v>0</v>
      </c>
      <c r="K31" s="11">
        <f t="shared" si="0"/>
        <v>0</v>
      </c>
      <c r="L31" s="11">
        <f t="shared" si="1"/>
        <v>32</v>
      </c>
      <c r="M31" s="8">
        <v>43</v>
      </c>
      <c r="N31" s="8">
        <v>33</v>
      </c>
      <c r="O31" s="8">
        <v>32</v>
      </c>
      <c r="P31" s="11">
        <f t="shared" si="2"/>
        <v>36</v>
      </c>
    </row>
    <row r="32" spans="1:16" ht="15">
      <c r="A32" s="45" t="s">
        <v>44</v>
      </c>
      <c r="B32" s="9">
        <v>89</v>
      </c>
      <c r="C32" s="9">
        <v>1</v>
      </c>
      <c r="D32" s="9">
        <v>36</v>
      </c>
      <c r="E32" s="8">
        <v>-22</v>
      </c>
      <c r="F32" s="10"/>
      <c r="G32" s="8">
        <v>-4</v>
      </c>
      <c r="H32" s="10"/>
      <c r="I32" s="8">
        <v>-12</v>
      </c>
      <c r="J32" s="10"/>
      <c r="K32" s="11">
        <f t="shared" si="0"/>
        <v>-12</v>
      </c>
      <c r="L32" s="11">
        <f t="shared" si="1"/>
        <v>10.399999999999999</v>
      </c>
      <c r="M32" s="8">
        <v>86</v>
      </c>
      <c r="N32" s="8">
        <v>44</v>
      </c>
      <c r="O32" s="8">
        <v>89</v>
      </c>
      <c r="P32" s="11">
        <f t="shared" si="2"/>
        <v>73</v>
      </c>
    </row>
    <row r="33" spans="1:16" ht="15">
      <c r="A33" s="45" t="s">
        <v>45</v>
      </c>
      <c r="B33" s="9">
        <v>18</v>
      </c>
      <c r="C33" s="9">
        <v>0</v>
      </c>
      <c r="D33" s="9">
        <v>15</v>
      </c>
      <c r="E33" s="8">
        <v>-6</v>
      </c>
      <c r="F33" s="8"/>
      <c r="G33" s="8">
        <v>3</v>
      </c>
      <c r="H33" s="8"/>
      <c r="I33" s="8">
        <v>-1</v>
      </c>
      <c r="J33" s="8"/>
      <c r="K33" s="11">
        <f t="shared" si="0"/>
        <v>-1</v>
      </c>
      <c r="L33" s="11">
        <f t="shared" si="1"/>
        <v>30.2</v>
      </c>
      <c r="M33" s="8">
        <v>23</v>
      </c>
      <c r="N33" s="8">
        <v>11</v>
      </c>
      <c r="O33" s="8">
        <v>15</v>
      </c>
      <c r="P33" s="11">
        <f t="shared" si="2"/>
        <v>16.333333333333332</v>
      </c>
    </row>
    <row r="34" spans="1:16" ht="15">
      <c r="A34" s="45" t="s">
        <v>47</v>
      </c>
      <c r="B34" s="9">
        <v>62</v>
      </c>
      <c r="C34" s="9">
        <v>1</v>
      </c>
      <c r="D34" s="9">
        <v>2</v>
      </c>
      <c r="E34" s="8">
        <v>14</v>
      </c>
      <c r="F34" s="8">
        <v>12</v>
      </c>
      <c r="G34" s="8">
        <v>18</v>
      </c>
      <c r="H34" s="8">
        <v>16</v>
      </c>
      <c r="I34" s="8">
        <v>16</v>
      </c>
      <c r="J34" s="8">
        <v>14</v>
      </c>
      <c r="K34" s="11">
        <f t="shared" si="0"/>
        <v>15</v>
      </c>
      <c r="L34" s="11">
        <f t="shared" si="1"/>
        <v>59</v>
      </c>
      <c r="M34" s="8">
        <v>38</v>
      </c>
      <c r="N34" s="8">
        <v>33</v>
      </c>
      <c r="O34" s="8">
        <v>51</v>
      </c>
      <c r="P34" s="11">
        <f t="shared" si="2"/>
        <v>40.666666666666664</v>
      </c>
    </row>
    <row r="35" spans="1:16">
      <c r="B35" s="16"/>
      <c r="C35" s="16"/>
      <c r="D35" s="16"/>
      <c r="M35" s="10"/>
      <c r="N35" s="10"/>
      <c r="O35" s="10"/>
    </row>
  </sheetData>
  <mergeCells count="5">
    <mergeCell ref="E1:J1"/>
    <mergeCell ref="A2:D2"/>
    <mergeCell ref="E2:F2"/>
    <mergeCell ref="G2:H2"/>
    <mergeCell ref="I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33"/>
  <sheetViews>
    <sheetView workbookViewId="0"/>
  </sheetViews>
  <sheetFormatPr defaultColWidth="14.42578125" defaultRowHeight="15.75" customHeight="1"/>
  <sheetData>
    <row r="1" spans="1:17" ht="15.75" customHeight="1">
      <c r="A1" s="2" t="s">
        <v>1</v>
      </c>
      <c r="B1" s="2" t="s">
        <v>3</v>
      </c>
      <c r="C1" s="2" t="s">
        <v>4</v>
      </c>
      <c r="D1" s="2" t="s">
        <v>5</v>
      </c>
      <c r="E1" s="3" t="s">
        <v>6</v>
      </c>
      <c r="F1" s="3" t="s">
        <v>7</v>
      </c>
      <c r="G1" s="3" t="s">
        <v>6</v>
      </c>
      <c r="H1" s="3" t="s">
        <v>7</v>
      </c>
      <c r="I1" s="3" t="s">
        <v>6</v>
      </c>
      <c r="J1" s="3" t="s">
        <v>7</v>
      </c>
      <c r="K1" s="3" t="s">
        <v>6</v>
      </c>
      <c r="L1" s="3" t="s">
        <v>7</v>
      </c>
      <c r="M1" s="4" t="s">
        <v>8</v>
      </c>
      <c r="N1" s="5" t="s">
        <v>9</v>
      </c>
      <c r="O1" s="5" t="s">
        <v>12</v>
      </c>
      <c r="P1" s="5" t="s">
        <v>10</v>
      </c>
      <c r="Q1" s="6" t="s">
        <v>11</v>
      </c>
    </row>
    <row r="2" spans="1:17" ht="15">
      <c r="A2" s="2" t="s">
        <v>13</v>
      </c>
      <c r="B2" s="7">
        <v>7153</v>
      </c>
      <c r="C2" s="7">
        <v>249</v>
      </c>
      <c r="D2" s="7">
        <v>168</v>
      </c>
      <c r="E2" s="8"/>
      <c r="F2" s="8"/>
      <c r="G2" s="8"/>
      <c r="H2" s="8"/>
      <c r="I2" s="8"/>
      <c r="J2" s="8"/>
      <c r="K2" s="8"/>
      <c r="L2" s="8"/>
      <c r="N2" s="8"/>
      <c r="O2" s="8"/>
      <c r="P2" s="8"/>
      <c r="Q2" s="8"/>
    </row>
    <row r="3" spans="1:17" ht="15">
      <c r="A3" s="2" t="s">
        <v>17</v>
      </c>
      <c r="B3" s="7">
        <v>599</v>
      </c>
      <c r="C3" s="7">
        <v>0</v>
      </c>
      <c r="D3" s="7">
        <v>21</v>
      </c>
      <c r="E3" s="8"/>
      <c r="F3" s="8"/>
      <c r="G3" s="8"/>
      <c r="H3" s="8"/>
      <c r="I3" s="8"/>
      <c r="J3" s="8"/>
      <c r="K3" s="8"/>
      <c r="L3" s="8"/>
      <c r="N3" s="8"/>
      <c r="O3" s="8"/>
      <c r="P3" s="8"/>
      <c r="Q3" s="8"/>
    </row>
    <row r="4" spans="1:17" ht="15">
      <c r="A4" s="2" t="s">
        <v>18</v>
      </c>
      <c r="B4" s="7">
        <v>535</v>
      </c>
      <c r="C4" s="7">
        <v>0</v>
      </c>
      <c r="D4" s="7">
        <v>14</v>
      </c>
      <c r="E4" s="10"/>
      <c r="F4" s="10"/>
      <c r="G4" s="10"/>
      <c r="H4" s="10"/>
      <c r="I4" s="10"/>
      <c r="J4" s="10"/>
      <c r="K4" s="10"/>
      <c r="L4" s="10"/>
      <c r="N4" s="10"/>
      <c r="O4" s="10"/>
      <c r="P4" s="10"/>
      <c r="Q4" s="10"/>
    </row>
    <row r="5" spans="1:17" ht="15">
      <c r="A5" s="2" t="s">
        <v>19</v>
      </c>
      <c r="B5" s="7">
        <v>422</v>
      </c>
      <c r="C5" s="7">
        <v>2</v>
      </c>
      <c r="D5" s="7">
        <v>3</v>
      </c>
      <c r="E5" s="10"/>
      <c r="F5" s="10"/>
      <c r="G5" s="10"/>
      <c r="H5" s="10"/>
      <c r="I5" s="10"/>
      <c r="J5" s="10"/>
      <c r="K5" s="10"/>
      <c r="L5" s="10"/>
      <c r="N5" s="10"/>
      <c r="O5" s="10"/>
      <c r="P5" s="10"/>
      <c r="Q5" s="10"/>
    </row>
    <row r="6" spans="1:17" ht="15">
      <c r="A6" s="2" t="s">
        <v>20</v>
      </c>
      <c r="B6" s="7">
        <v>389</v>
      </c>
      <c r="C6" s="7">
        <v>0</v>
      </c>
      <c r="D6" s="7">
        <v>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7" ht="15">
      <c r="A7" s="2" t="s">
        <v>21</v>
      </c>
      <c r="B7" s="7">
        <v>297</v>
      </c>
      <c r="C7" s="7">
        <v>0</v>
      </c>
      <c r="D7" s="7">
        <v>5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7" ht="15">
      <c r="A8" s="2" t="s">
        <v>22</v>
      </c>
      <c r="B8" s="7">
        <v>286</v>
      </c>
      <c r="C8" s="7">
        <v>0</v>
      </c>
      <c r="D8" s="7">
        <v>9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7" ht="15">
      <c r="A9" s="2" t="s">
        <v>23</v>
      </c>
      <c r="B9" s="7">
        <v>247</v>
      </c>
      <c r="C9" s="7">
        <v>1</v>
      </c>
      <c r="D9" s="7">
        <v>3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7" ht="15">
      <c r="A10" s="2" t="s">
        <v>24</v>
      </c>
      <c r="B10" s="7">
        <v>207</v>
      </c>
      <c r="C10" s="7">
        <v>1</v>
      </c>
      <c r="D10" s="7">
        <v>3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7" ht="15">
      <c r="A11" s="2" t="s">
        <v>25</v>
      </c>
      <c r="B11" s="7">
        <v>206</v>
      </c>
      <c r="C11" s="7">
        <v>0</v>
      </c>
      <c r="D11" s="7">
        <v>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7" ht="15">
      <c r="A12" s="2" t="s">
        <v>26</v>
      </c>
      <c r="B12" s="7">
        <v>202</v>
      </c>
      <c r="C12" s="7">
        <v>0</v>
      </c>
      <c r="D12" s="7">
        <v>6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7" ht="15">
      <c r="A13" s="2" t="s">
        <v>27</v>
      </c>
      <c r="B13" s="7">
        <v>169</v>
      </c>
      <c r="C13" s="7">
        <v>1</v>
      </c>
      <c r="D13" s="7">
        <v>10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7" ht="15">
      <c r="A14" s="2" t="s">
        <v>28</v>
      </c>
      <c r="B14" s="7">
        <v>168</v>
      </c>
      <c r="C14" s="7">
        <v>1</v>
      </c>
      <c r="D14" s="7">
        <v>9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7" ht="15">
      <c r="A15" s="2" t="s">
        <v>29</v>
      </c>
      <c r="B15" s="7">
        <v>144</v>
      </c>
      <c r="C15" s="7">
        <v>0</v>
      </c>
      <c r="D15" s="7">
        <v>0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7" ht="15">
      <c r="A16" s="2" t="s">
        <v>30</v>
      </c>
      <c r="B16" s="7">
        <v>101</v>
      </c>
      <c r="C16" s="7">
        <v>0</v>
      </c>
      <c r="D16" s="7">
        <v>0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31</v>
      </c>
      <c r="B17" s="7">
        <v>100</v>
      </c>
      <c r="C17" s="7">
        <v>0</v>
      </c>
      <c r="D17" s="7">
        <v>2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32</v>
      </c>
      <c r="B18" s="7">
        <v>96</v>
      </c>
      <c r="C18" s="7">
        <v>1</v>
      </c>
      <c r="D18" s="7">
        <v>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33</v>
      </c>
      <c r="B19" s="7">
        <v>93</v>
      </c>
      <c r="C19" s="7">
        <v>0</v>
      </c>
      <c r="D19" s="7">
        <v>2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34</v>
      </c>
      <c r="B20" s="7">
        <v>80</v>
      </c>
      <c r="C20" s="7">
        <v>2</v>
      </c>
      <c r="D20" s="7">
        <v>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35</v>
      </c>
      <c r="B21" s="7">
        <v>64</v>
      </c>
      <c r="C21" s="7">
        <v>0</v>
      </c>
      <c r="D21" s="7">
        <v>1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36</v>
      </c>
      <c r="B22" s="7">
        <v>62</v>
      </c>
      <c r="C22" s="7">
        <v>1</v>
      </c>
      <c r="D22" s="7">
        <v>1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37</v>
      </c>
      <c r="B23" s="7">
        <v>47</v>
      </c>
      <c r="C23" s="7">
        <v>0</v>
      </c>
      <c r="D23" s="7">
        <v>1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38</v>
      </c>
      <c r="B24" s="7">
        <v>41</v>
      </c>
      <c r="C24" s="7">
        <v>0</v>
      </c>
      <c r="D24" s="7">
        <v>0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39</v>
      </c>
      <c r="B25" s="7">
        <v>40</v>
      </c>
      <c r="C25" s="7">
        <v>0</v>
      </c>
      <c r="D25" s="7">
        <v>0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40</v>
      </c>
      <c r="B26" s="7">
        <v>29</v>
      </c>
      <c r="C26" s="7">
        <v>0</v>
      </c>
      <c r="D26" s="7">
        <v>2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41</v>
      </c>
      <c r="B27" s="7">
        <v>26</v>
      </c>
      <c r="C27" s="7">
        <v>0</v>
      </c>
      <c r="D27" s="7">
        <v>0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42</v>
      </c>
      <c r="B28" s="7">
        <v>23</v>
      </c>
      <c r="C28" s="7">
        <v>0</v>
      </c>
      <c r="D28" s="7">
        <v>1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43</v>
      </c>
      <c r="B29" s="7">
        <v>18</v>
      </c>
      <c r="C29" s="7">
        <v>0</v>
      </c>
      <c r="D29" s="7">
        <v>0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44</v>
      </c>
      <c r="B30" s="7">
        <v>17</v>
      </c>
      <c r="C30" s="7">
        <v>0</v>
      </c>
      <c r="D30" s="7">
        <v>1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45</v>
      </c>
      <c r="B31" s="7">
        <v>9</v>
      </c>
      <c r="C31" s="7">
        <v>0</v>
      </c>
      <c r="D31" s="7">
        <v>0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>
      <c r="A32" s="2" t="s">
        <v>46</v>
      </c>
      <c r="B32" s="16"/>
      <c r="C32" s="16"/>
      <c r="D32" s="16"/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47</v>
      </c>
      <c r="B33" s="7">
        <v>13</v>
      </c>
      <c r="C33" s="7">
        <v>0</v>
      </c>
      <c r="D33" s="7">
        <v>0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4"/>
  <sheetViews>
    <sheetView topLeftCell="A12" workbookViewId="0">
      <selection activeCell="L34" activeCellId="1" sqref="P34 L34"/>
    </sheetView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11.42578125" customWidth="1"/>
    <col min="6" max="6" width="8.140625" customWidth="1"/>
    <col min="7" max="7" width="9.5703125" customWidth="1"/>
    <col min="8" max="8" width="13.42578125" customWidth="1"/>
    <col min="9" max="9" width="9.42578125" customWidth="1"/>
    <col min="10" max="10" width="5" customWidth="1"/>
    <col min="11" max="12" width="8" customWidth="1"/>
    <col min="13" max="14" width="9.5703125" customWidth="1"/>
    <col min="15" max="15" width="9.42578125" customWidth="1"/>
  </cols>
  <sheetData>
    <row r="1" spans="1:16" ht="15.75" customHeight="1">
      <c r="E1" s="120" t="s">
        <v>2</v>
      </c>
      <c r="F1" s="121"/>
      <c r="G1" s="121"/>
      <c r="H1" s="121"/>
      <c r="I1" s="121"/>
      <c r="J1" s="122"/>
    </row>
    <row r="2" spans="1:16" ht="15.75" customHeight="1"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">
      <c r="A4" s="2" t="s">
        <v>13</v>
      </c>
      <c r="B4" s="7">
        <v>62442</v>
      </c>
      <c r="C4" s="7">
        <v>2144</v>
      </c>
      <c r="D4" s="7">
        <v>11788</v>
      </c>
      <c r="E4" s="8">
        <v>7</v>
      </c>
      <c r="F4" s="8">
        <v>6</v>
      </c>
      <c r="G4" s="8">
        <v>18</v>
      </c>
      <c r="H4" s="8">
        <v>14</v>
      </c>
      <c r="I4" s="8">
        <v>17</v>
      </c>
      <c r="J4" s="8">
        <v>10</v>
      </c>
      <c r="K4" s="11">
        <f t="shared" ref="K4:K34" si="0">MEDIAN(E4:J4)</f>
        <v>12</v>
      </c>
      <c r="L4" s="11">
        <f t="shared" ref="L4:L34" si="1">(K4*9/5)+32</f>
        <v>53.6</v>
      </c>
      <c r="M4" s="8">
        <v>78</v>
      </c>
      <c r="N4" s="8">
        <v>34</v>
      </c>
      <c r="O4" s="8">
        <v>47</v>
      </c>
      <c r="P4" s="11">
        <f t="shared" ref="P4:P34" si="2">AVERAGE(M4:O4)</f>
        <v>53</v>
      </c>
    </row>
    <row r="5" spans="1:16" ht="15">
      <c r="A5" s="2" t="s">
        <v>17</v>
      </c>
      <c r="B5" s="7">
        <v>1175</v>
      </c>
      <c r="C5" s="7">
        <v>1</v>
      </c>
      <c r="D5" s="7">
        <v>633</v>
      </c>
      <c r="E5" s="8">
        <v>8</v>
      </c>
      <c r="F5" s="8">
        <v>4</v>
      </c>
      <c r="G5" s="8">
        <v>17</v>
      </c>
      <c r="H5" s="8">
        <v>12</v>
      </c>
      <c r="I5" s="8">
        <v>12</v>
      </c>
      <c r="J5" s="8">
        <v>8</v>
      </c>
      <c r="K5" s="11">
        <f t="shared" si="0"/>
        <v>10</v>
      </c>
      <c r="L5" s="11">
        <f t="shared" si="1"/>
        <v>50</v>
      </c>
      <c r="M5" s="8">
        <v>87</v>
      </c>
      <c r="N5" s="8">
        <v>46</v>
      </c>
      <c r="O5" s="8">
        <v>85</v>
      </c>
      <c r="P5" s="11">
        <f t="shared" si="2"/>
        <v>72.666666666666671</v>
      </c>
    </row>
    <row r="6" spans="1:16" ht="15">
      <c r="A6" s="2" t="s">
        <v>18</v>
      </c>
      <c r="B6" s="7">
        <v>1332</v>
      </c>
      <c r="C6" s="7">
        <v>5</v>
      </c>
      <c r="D6" s="7">
        <v>642</v>
      </c>
      <c r="E6" s="8">
        <v>14</v>
      </c>
      <c r="F6" s="8">
        <v>14</v>
      </c>
      <c r="G6" s="8">
        <v>23</v>
      </c>
      <c r="H6" s="8">
        <v>23</v>
      </c>
      <c r="I6" s="8">
        <v>16</v>
      </c>
      <c r="J6" s="8">
        <v>16</v>
      </c>
      <c r="K6" s="11">
        <f t="shared" si="0"/>
        <v>16</v>
      </c>
      <c r="L6" s="11">
        <f t="shared" si="1"/>
        <v>60.8</v>
      </c>
      <c r="M6" s="8">
        <v>92</v>
      </c>
      <c r="N6" s="8">
        <v>49</v>
      </c>
      <c r="O6" s="8">
        <v>87</v>
      </c>
      <c r="P6" s="11">
        <f t="shared" si="2"/>
        <v>76</v>
      </c>
    </row>
    <row r="7" spans="1:16" ht="15">
      <c r="A7" s="2" t="s">
        <v>19</v>
      </c>
      <c r="B7" s="7">
        <v>1265</v>
      </c>
      <c r="C7" s="7">
        <v>19</v>
      </c>
      <c r="D7" s="7">
        <v>637</v>
      </c>
      <c r="E7" s="8">
        <v>6</v>
      </c>
      <c r="F7" s="8">
        <v>6</v>
      </c>
      <c r="G7" s="8">
        <v>9</v>
      </c>
      <c r="H7" s="8">
        <v>9</v>
      </c>
      <c r="I7" s="8">
        <v>9</v>
      </c>
      <c r="J7" s="8">
        <v>9</v>
      </c>
      <c r="K7" s="11">
        <f t="shared" si="0"/>
        <v>9</v>
      </c>
      <c r="L7" s="11">
        <f t="shared" si="1"/>
        <v>48.2</v>
      </c>
      <c r="M7" s="8">
        <v>43</v>
      </c>
      <c r="N7" s="8">
        <v>44</v>
      </c>
      <c r="O7" s="8">
        <v>40</v>
      </c>
      <c r="P7" s="11">
        <f t="shared" si="2"/>
        <v>42.333333333333336</v>
      </c>
    </row>
    <row r="8" spans="1:16" ht="15">
      <c r="A8" s="2" t="s">
        <v>20</v>
      </c>
      <c r="B8" s="7">
        <v>1010</v>
      </c>
      <c r="C8" s="7">
        <v>4</v>
      </c>
      <c r="D8" s="7">
        <v>634</v>
      </c>
      <c r="E8" s="8">
        <v>8</v>
      </c>
      <c r="F8" s="8">
        <v>8</v>
      </c>
      <c r="G8" s="8">
        <v>17</v>
      </c>
      <c r="H8" s="8">
        <v>17</v>
      </c>
      <c r="I8" s="8">
        <v>14</v>
      </c>
      <c r="J8" s="8">
        <v>14</v>
      </c>
      <c r="K8" s="11">
        <f t="shared" si="0"/>
        <v>14</v>
      </c>
      <c r="L8" s="11">
        <f t="shared" si="1"/>
        <v>57.2</v>
      </c>
      <c r="M8" s="8">
        <v>71</v>
      </c>
      <c r="N8" s="8">
        <v>45</v>
      </c>
      <c r="O8" s="8">
        <v>51</v>
      </c>
      <c r="P8" s="11">
        <f t="shared" si="2"/>
        <v>55.666666666666664</v>
      </c>
    </row>
    <row r="9" spans="1:16" ht="15">
      <c r="A9" s="2" t="s">
        <v>21</v>
      </c>
      <c r="B9" s="7">
        <v>987</v>
      </c>
      <c r="C9" s="7">
        <v>6</v>
      </c>
      <c r="D9" s="7">
        <v>474</v>
      </c>
      <c r="E9" s="8">
        <v>5</v>
      </c>
      <c r="F9" s="8">
        <v>2</v>
      </c>
      <c r="G9" s="8">
        <v>17</v>
      </c>
      <c r="H9" s="8">
        <v>15</v>
      </c>
      <c r="I9" s="8">
        <v>15</v>
      </c>
      <c r="J9" s="8">
        <v>10</v>
      </c>
      <c r="K9" s="11">
        <f t="shared" si="0"/>
        <v>12.5</v>
      </c>
      <c r="L9" s="11">
        <f t="shared" si="1"/>
        <v>54.5</v>
      </c>
      <c r="M9" s="8">
        <v>86</v>
      </c>
      <c r="N9" s="8">
        <v>31</v>
      </c>
      <c r="O9" s="8">
        <v>47</v>
      </c>
      <c r="P9" s="11">
        <f t="shared" si="2"/>
        <v>54.666666666666664</v>
      </c>
    </row>
    <row r="10" spans="1:16" ht="15">
      <c r="A10" s="2" t="s">
        <v>22</v>
      </c>
      <c r="B10" s="7">
        <v>934</v>
      </c>
      <c r="C10" s="7">
        <v>1</v>
      </c>
      <c r="D10" s="7">
        <v>433</v>
      </c>
      <c r="E10" s="8">
        <v>6</v>
      </c>
      <c r="F10" s="8">
        <v>6</v>
      </c>
      <c r="G10" s="8">
        <v>18</v>
      </c>
      <c r="H10" s="8">
        <v>18</v>
      </c>
      <c r="I10" s="8">
        <v>12</v>
      </c>
      <c r="J10" s="8">
        <v>12</v>
      </c>
      <c r="K10" s="11">
        <f t="shared" si="0"/>
        <v>12</v>
      </c>
      <c r="L10" s="11">
        <f t="shared" si="1"/>
        <v>53.6</v>
      </c>
      <c r="M10" s="8">
        <v>89</v>
      </c>
      <c r="N10" s="8">
        <v>35</v>
      </c>
      <c r="O10" s="8">
        <v>59</v>
      </c>
      <c r="P10" s="11">
        <f t="shared" si="2"/>
        <v>61</v>
      </c>
    </row>
    <row r="11" spans="1:16" ht="15">
      <c r="A11" s="2" t="s">
        <v>23</v>
      </c>
      <c r="B11" s="7">
        <v>567</v>
      </c>
      <c r="C11" s="7">
        <v>6</v>
      </c>
      <c r="D11" s="7">
        <v>299</v>
      </c>
      <c r="E11" s="8">
        <v>8</v>
      </c>
      <c r="F11" s="8">
        <v>6</v>
      </c>
      <c r="G11" s="8">
        <v>10</v>
      </c>
      <c r="H11" s="8">
        <v>9</v>
      </c>
      <c r="I11" s="8">
        <v>9</v>
      </c>
      <c r="J11" s="8">
        <v>8</v>
      </c>
      <c r="K11" s="11">
        <f t="shared" si="0"/>
        <v>8.5</v>
      </c>
      <c r="L11" s="11">
        <f t="shared" si="1"/>
        <v>47.3</v>
      </c>
      <c r="M11" s="8">
        <v>77</v>
      </c>
      <c r="N11" s="8">
        <v>73</v>
      </c>
      <c r="O11" s="8">
        <v>87</v>
      </c>
      <c r="P11" s="11">
        <f t="shared" si="2"/>
        <v>79</v>
      </c>
    </row>
    <row r="12" spans="1:16" ht="15">
      <c r="A12" s="2" t="s">
        <v>24</v>
      </c>
      <c r="B12" s="7">
        <v>520</v>
      </c>
      <c r="C12" s="7">
        <v>3</v>
      </c>
      <c r="D12" s="7">
        <v>217</v>
      </c>
      <c r="E12" s="8">
        <v>10</v>
      </c>
      <c r="F12" s="8">
        <v>9</v>
      </c>
      <c r="G12" s="8">
        <v>12</v>
      </c>
      <c r="H12" s="8">
        <v>11</v>
      </c>
      <c r="I12" s="8">
        <v>12</v>
      </c>
      <c r="J12" s="8">
        <v>9</v>
      </c>
      <c r="K12" s="11">
        <f t="shared" si="0"/>
        <v>10.5</v>
      </c>
      <c r="L12" s="11">
        <f t="shared" si="1"/>
        <v>50.9</v>
      </c>
      <c r="M12" s="8">
        <v>67</v>
      </c>
      <c r="N12" s="8">
        <v>52</v>
      </c>
      <c r="O12" s="8">
        <v>66</v>
      </c>
      <c r="P12" s="11">
        <f t="shared" si="2"/>
        <v>61.666666666666664</v>
      </c>
    </row>
    <row r="13" spans="1:16" ht="15">
      <c r="A13" s="2" t="s">
        <v>25</v>
      </c>
      <c r="B13" s="7">
        <v>546</v>
      </c>
      <c r="C13" s="7">
        <v>4</v>
      </c>
      <c r="D13" s="7">
        <v>254</v>
      </c>
      <c r="E13" s="8">
        <v>6</v>
      </c>
      <c r="F13" s="8">
        <v>6</v>
      </c>
      <c r="G13" s="8">
        <v>12</v>
      </c>
      <c r="H13" s="8">
        <v>12</v>
      </c>
      <c r="I13" s="8">
        <v>11</v>
      </c>
      <c r="J13" s="8">
        <v>11</v>
      </c>
      <c r="K13" s="11">
        <f t="shared" si="0"/>
        <v>11</v>
      </c>
      <c r="L13" s="11">
        <f t="shared" si="1"/>
        <v>51.8</v>
      </c>
      <c r="M13" s="8">
        <v>43</v>
      </c>
      <c r="N13" s="8">
        <v>43</v>
      </c>
      <c r="O13" s="8">
        <v>39</v>
      </c>
      <c r="P13" s="11">
        <f t="shared" si="2"/>
        <v>41.666666666666664</v>
      </c>
    </row>
    <row r="14" spans="1:16" ht="15">
      <c r="A14" s="2" t="s">
        <v>26</v>
      </c>
      <c r="B14" s="7">
        <v>631</v>
      </c>
      <c r="C14" s="7">
        <v>0</v>
      </c>
      <c r="D14" s="7">
        <v>356</v>
      </c>
      <c r="E14" s="8">
        <v>3</v>
      </c>
      <c r="F14" s="8">
        <v>3</v>
      </c>
      <c r="G14" s="8">
        <v>16</v>
      </c>
      <c r="H14" s="8">
        <v>16</v>
      </c>
      <c r="I14" s="8">
        <v>9</v>
      </c>
      <c r="J14" s="8">
        <v>9</v>
      </c>
      <c r="K14" s="11">
        <f t="shared" si="0"/>
        <v>9</v>
      </c>
      <c r="L14" s="11">
        <f t="shared" si="1"/>
        <v>48.2</v>
      </c>
      <c r="M14" s="8">
        <v>94</v>
      </c>
      <c r="N14" s="8">
        <v>32</v>
      </c>
      <c r="O14" s="8">
        <v>75</v>
      </c>
      <c r="P14" s="11">
        <f t="shared" si="2"/>
        <v>67</v>
      </c>
    </row>
    <row r="15" spans="1:16" ht="15">
      <c r="A15" s="2" t="s">
        <v>27</v>
      </c>
      <c r="B15" s="7">
        <v>334</v>
      </c>
      <c r="C15" s="7">
        <v>2</v>
      </c>
      <c r="D15" s="7">
        <v>199</v>
      </c>
      <c r="E15" s="8">
        <v>8</v>
      </c>
      <c r="F15" s="8">
        <v>5</v>
      </c>
      <c r="G15" s="8">
        <v>16</v>
      </c>
      <c r="H15" s="8">
        <v>12</v>
      </c>
      <c r="I15" s="8">
        <v>12</v>
      </c>
      <c r="J15" s="8">
        <v>9</v>
      </c>
      <c r="K15" s="11">
        <f t="shared" si="0"/>
        <v>10.5</v>
      </c>
      <c r="L15" s="11">
        <f t="shared" si="1"/>
        <v>50.9</v>
      </c>
      <c r="M15" s="8">
        <v>83</v>
      </c>
      <c r="N15" s="8">
        <v>49</v>
      </c>
      <c r="O15" s="8">
        <v>72</v>
      </c>
      <c r="P15" s="11">
        <f t="shared" si="2"/>
        <v>68</v>
      </c>
    </row>
    <row r="16" spans="1:16" ht="15">
      <c r="A16" s="2" t="s">
        <v>28</v>
      </c>
      <c r="B16" s="7">
        <v>395</v>
      </c>
      <c r="C16" s="7">
        <v>4</v>
      </c>
      <c r="D16" s="7">
        <v>153</v>
      </c>
      <c r="E16" s="8">
        <v>1</v>
      </c>
      <c r="F16" s="10"/>
      <c r="G16" s="8">
        <v>4</v>
      </c>
      <c r="H16" s="10"/>
      <c r="I16" s="8">
        <v>2</v>
      </c>
      <c r="J16" s="10"/>
      <c r="K16" s="11">
        <f t="shared" si="0"/>
        <v>2</v>
      </c>
      <c r="L16" s="11">
        <f t="shared" si="1"/>
        <v>35.6</v>
      </c>
      <c r="M16" s="8">
        <v>80</v>
      </c>
      <c r="N16" s="8">
        <v>65</v>
      </c>
      <c r="O16" s="8">
        <v>79</v>
      </c>
      <c r="P16" s="11">
        <f t="shared" si="2"/>
        <v>74.666666666666671</v>
      </c>
    </row>
    <row r="17" spans="1:16" ht="15">
      <c r="A17" s="2" t="s">
        <v>29</v>
      </c>
      <c r="B17" s="7">
        <v>293</v>
      </c>
      <c r="C17" s="7">
        <v>1</v>
      </c>
      <c r="D17" s="7">
        <v>126</v>
      </c>
      <c r="E17" s="8">
        <v>12</v>
      </c>
      <c r="F17" s="8">
        <v>10</v>
      </c>
      <c r="G17" s="8">
        <v>17</v>
      </c>
      <c r="H17" s="8">
        <v>13</v>
      </c>
      <c r="I17" s="8">
        <v>14</v>
      </c>
      <c r="J17" s="8">
        <v>13</v>
      </c>
      <c r="K17" s="11">
        <f t="shared" si="0"/>
        <v>13</v>
      </c>
      <c r="L17" s="11">
        <f t="shared" si="1"/>
        <v>55.4</v>
      </c>
      <c r="M17" s="8">
        <v>75</v>
      </c>
      <c r="N17" s="8">
        <v>55</v>
      </c>
      <c r="O17" s="8">
        <v>72</v>
      </c>
      <c r="P17" s="11">
        <f t="shared" si="2"/>
        <v>67.333333333333329</v>
      </c>
    </row>
    <row r="18" spans="1:16" ht="15">
      <c r="A18" s="2" t="s">
        <v>30</v>
      </c>
      <c r="B18" s="7">
        <v>245</v>
      </c>
      <c r="C18" s="7">
        <v>1</v>
      </c>
      <c r="D18" s="7">
        <v>118</v>
      </c>
      <c r="E18" s="8">
        <v>6</v>
      </c>
      <c r="F18" s="8">
        <v>0</v>
      </c>
      <c r="G18" s="8">
        <v>12</v>
      </c>
      <c r="H18" s="8">
        <v>4</v>
      </c>
      <c r="I18" s="8">
        <v>4</v>
      </c>
      <c r="J18" s="8">
        <v>2</v>
      </c>
      <c r="K18" s="11">
        <f t="shared" si="0"/>
        <v>4</v>
      </c>
      <c r="L18" s="11">
        <f t="shared" si="1"/>
        <v>39.200000000000003</v>
      </c>
      <c r="M18" s="8">
        <v>49</v>
      </c>
      <c r="N18" s="8">
        <v>47</v>
      </c>
      <c r="O18" s="8">
        <v>78</v>
      </c>
      <c r="P18" s="11">
        <f t="shared" si="2"/>
        <v>58</v>
      </c>
    </row>
    <row r="19" spans="1:16" ht="15">
      <c r="A19" s="2" t="s">
        <v>31</v>
      </c>
      <c r="B19" s="7">
        <v>245</v>
      </c>
      <c r="C19" s="7">
        <v>2</v>
      </c>
      <c r="D19" s="7">
        <v>90</v>
      </c>
      <c r="E19" s="8">
        <v>14</v>
      </c>
      <c r="F19" s="8">
        <v>13</v>
      </c>
      <c r="G19" s="8">
        <v>17</v>
      </c>
      <c r="H19" s="8">
        <v>14</v>
      </c>
      <c r="I19" s="8">
        <v>16</v>
      </c>
      <c r="J19" s="8">
        <v>14</v>
      </c>
      <c r="K19" s="11">
        <f t="shared" si="0"/>
        <v>14</v>
      </c>
      <c r="L19" s="11">
        <f t="shared" si="1"/>
        <v>57.2</v>
      </c>
      <c r="M19" s="8">
        <v>80</v>
      </c>
      <c r="N19" s="8">
        <v>61</v>
      </c>
      <c r="O19" s="8">
        <v>78</v>
      </c>
      <c r="P19" s="11">
        <f t="shared" si="2"/>
        <v>73</v>
      </c>
    </row>
    <row r="20" spans="1:16" ht="15">
      <c r="A20" s="2" t="s">
        <v>32</v>
      </c>
      <c r="B20" s="7">
        <v>307</v>
      </c>
      <c r="C20" s="7">
        <v>5</v>
      </c>
      <c r="D20" s="7">
        <v>169</v>
      </c>
      <c r="E20" s="8">
        <v>0</v>
      </c>
      <c r="F20" s="8">
        <v>0</v>
      </c>
      <c r="G20" s="8">
        <v>3</v>
      </c>
      <c r="H20" s="8">
        <v>3</v>
      </c>
      <c r="I20" s="8">
        <v>1</v>
      </c>
      <c r="J20" s="8">
        <v>1</v>
      </c>
      <c r="K20" s="11">
        <f t="shared" si="0"/>
        <v>1</v>
      </c>
      <c r="L20" s="11">
        <f t="shared" si="1"/>
        <v>33.799999999999997</v>
      </c>
      <c r="M20" s="8">
        <v>100</v>
      </c>
      <c r="N20" s="8">
        <v>82</v>
      </c>
      <c r="O20" s="8">
        <v>95</v>
      </c>
      <c r="P20" s="11">
        <f t="shared" si="2"/>
        <v>92.333333333333329</v>
      </c>
    </row>
    <row r="21" spans="1:16" ht="15">
      <c r="A21" s="2" t="s">
        <v>33</v>
      </c>
      <c r="B21" s="7">
        <v>174</v>
      </c>
      <c r="C21" s="7">
        <v>2</v>
      </c>
      <c r="D21" s="7">
        <v>79</v>
      </c>
      <c r="E21" s="8">
        <v>9</v>
      </c>
      <c r="F21" s="8">
        <v>6</v>
      </c>
      <c r="G21" s="8">
        <v>19</v>
      </c>
      <c r="H21" s="8">
        <v>15</v>
      </c>
      <c r="I21" s="8">
        <v>18</v>
      </c>
      <c r="J21" s="8">
        <v>10</v>
      </c>
      <c r="K21" s="11">
        <f t="shared" si="0"/>
        <v>12.5</v>
      </c>
      <c r="L21" s="11">
        <f t="shared" si="1"/>
        <v>54.5</v>
      </c>
      <c r="M21" s="8">
        <v>93</v>
      </c>
      <c r="N21" s="8">
        <v>38</v>
      </c>
      <c r="O21" s="8">
        <v>57</v>
      </c>
      <c r="P21" s="11">
        <f t="shared" si="2"/>
        <v>62.666666666666664</v>
      </c>
    </row>
    <row r="22" spans="1:16" ht="15">
      <c r="A22" s="2" t="s">
        <v>34</v>
      </c>
      <c r="B22" s="7">
        <v>476</v>
      </c>
      <c r="C22" s="7">
        <v>12</v>
      </c>
      <c r="D22" s="7">
        <v>136</v>
      </c>
      <c r="E22" s="8">
        <v>-16</v>
      </c>
      <c r="F22" s="8">
        <v>-16</v>
      </c>
      <c r="G22" s="8">
        <v>-3</v>
      </c>
      <c r="H22" s="8">
        <v>-3</v>
      </c>
      <c r="I22" s="8">
        <v>-9</v>
      </c>
      <c r="J22" s="8">
        <v>-9</v>
      </c>
      <c r="K22" s="11">
        <f t="shared" si="0"/>
        <v>-9</v>
      </c>
      <c r="L22" s="11">
        <f t="shared" si="1"/>
        <v>15.8</v>
      </c>
      <c r="M22" s="8">
        <v>84</v>
      </c>
      <c r="N22" s="8">
        <v>44</v>
      </c>
      <c r="O22" s="8">
        <v>67</v>
      </c>
      <c r="P22" s="11">
        <f t="shared" si="2"/>
        <v>65</v>
      </c>
    </row>
    <row r="23" spans="1:16" ht="15">
      <c r="A23" s="2" t="s">
        <v>35</v>
      </c>
      <c r="B23" s="7">
        <v>121</v>
      </c>
      <c r="C23" s="7">
        <v>1</v>
      </c>
      <c r="D23" s="7">
        <v>59</v>
      </c>
      <c r="E23" s="8">
        <v>-8</v>
      </c>
      <c r="F23" s="8">
        <v>-8</v>
      </c>
      <c r="G23" s="8">
        <v>6</v>
      </c>
      <c r="H23" s="8">
        <v>6</v>
      </c>
      <c r="I23" s="8">
        <v>4</v>
      </c>
      <c r="J23" s="8">
        <v>4</v>
      </c>
      <c r="K23" s="11">
        <f t="shared" si="0"/>
        <v>4</v>
      </c>
      <c r="L23" s="11">
        <f t="shared" si="1"/>
        <v>39.200000000000003</v>
      </c>
      <c r="M23" s="8">
        <v>79</v>
      </c>
      <c r="N23" s="8">
        <v>45</v>
      </c>
      <c r="O23" s="8">
        <v>62</v>
      </c>
      <c r="P23" s="11">
        <f t="shared" si="2"/>
        <v>62</v>
      </c>
    </row>
    <row r="24" spans="1:16" ht="15">
      <c r="A24" s="2" t="s">
        <v>36</v>
      </c>
      <c r="B24" s="7">
        <v>168</v>
      </c>
      <c r="C24" s="7">
        <v>4</v>
      </c>
      <c r="D24" s="7">
        <v>86</v>
      </c>
      <c r="E24" s="8">
        <v>20</v>
      </c>
      <c r="F24" s="8">
        <v>20</v>
      </c>
      <c r="G24" s="8">
        <v>25</v>
      </c>
      <c r="H24" s="8">
        <v>25</v>
      </c>
      <c r="I24" s="8">
        <v>21</v>
      </c>
      <c r="J24" s="8">
        <v>21</v>
      </c>
      <c r="K24" s="11">
        <f t="shared" si="0"/>
        <v>21</v>
      </c>
      <c r="L24" s="11">
        <f t="shared" si="1"/>
        <v>69.8</v>
      </c>
      <c r="M24" s="8">
        <v>90</v>
      </c>
      <c r="N24" s="8">
        <v>66</v>
      </c>
      <c r="O24" s="8">
        <v>82</v>
      </c>
      <c r="P24" s="11">
        <f t="shared" si="2"/>
        <v>79.333333333333329</v>
      </c>
    </row>
    <row r="25" spans="1:16" ht="15">
      <c r="A25" s="2" t="s">
        <v>37</v>
      </c>
      <c r="B25" s="7">
        <v>132</v>
      </c>
      <c r="C25" s="7">
        <v>0</v>
      </c>
      <c r="D25" s="7">
        <v>76</v>
      </c>
      <c r="E25" s="8">
        <v>-10</v>
      </c>
      <c r="F25" s="8">
        <v>-10</v>
      </c>
      <c r="G25" s="8">
        <v>4</v>
      </c>
      <c r="H25" s="8">
        <v>4</v>
      </c>
      <c r="I25" s="8">
        <v>-1</v>
      </c>
      <c r="J25" s="8">
        <v>-1</v>
      </c>
      <c r="K25" s="11">
        <f t="shared" si="0"/>
        <v>-1</v>
      </c>
      <c r="L25" s="11">
        <f t="shared" si="1"/>
        <v>30.2</v>
      </c>
      <c r="M25" s="8">
        <v>59</v>
      </c>
      <c r="N25" s="8">
        <v>26</v>
      </c>
      <c r="O25" s="8">
        <v>56</v>
      </c>
      <c r="P25" s="11">
        <f t="shared" si="2"/>
        <v>47</v>
      </c>
    </row>
    <row r="26" spans="1:16" ht="15">
      <c r="A26" s="2" t="s">
        <v>38</v>
      </c>
      <c r="B26" s="7">
        <v>131</v>
      </c>
      <c r="C26" s="7">
        <v>3</v>
      </c>
      <c r="D26" s="7">
        <v>59</v>
      </c>
      <c r="E26" s="8">
        <v>2</v>
      </c>
      <c r="F26" s="8">
        <v>1</v>
      </c>
      <c r="G26" s="8">
        <v>4</v>
      </c>
      <c r="H26" s="8">
        <v>3</v>
      </c>
      <c r="I26" s="8">
        <v>4</v>
      </c>
      <c r="J26" s="8">
        <v>2</v>
      </c>
      <c r="K26" s="11">
        <f t="shared" si="0"/>
        <v>2.5</v>
      </c>
      <c r="L26" s="11">
        <f t="shared" si="1"/>
        <v>36.5</v>
      </c>
      <c r="M26" s="8">
        <v>89</v>
      </c>
      <c r="N26" s="8">
        <v>76</v>
      </c>
      <c r="O26" s="8">
        <v>83</v>
      </c>
      <c r="P26" s="11">
        <f t="shared" si="2"/>
        <v>82.666666666666671</v>
      </c>
    </row>
    <row r="27" spans="1:16" ht="15">
      <c r="A27" s="2" t="s">
        <v>39</v>
      </c>
      <c r="B27" s="7">
        <v>91</v>
      </c>
      <c r="C27" s="7">
        <v>2</v>
      </c>
      <c r="D27" s="7">
        <v>71</v>
      </c>
      <c r="E27" s="8">
        <v>-7</v>
      </c>
      <c r="F27" s="10"/>
      <c r="G27" s="8">
        <v>4</v>
      </c>
      <c r="H27" s="10"/>
      <c r="I27" s="8">
        <v>3</v>
      </c>
      <c r="J27" s="10"/>
      <c r="K27" s="11">
        <f t="shared" si="0"/>
        <v>3</v>
      </c>
      <c r="L27" s="11">
        <f t="shared" si="1"/>
        <v>37.4</v>
      </c>
      <c r="M27" s="8">
        <v>73</v>
      </c>
      <c r="N27" s="8">
        <v>49</v>
      </c>
      <c r="O27" s="8">
        <v>29</v>
      </c>
      <c r="P27" s="11">
        <f t="shared" si="2"/>
        <v>50.333333333333336</v>
      </c>
    </row>
    <row r="28" spans="1:16" ht="15">
      <c r="A28" s="2" t="s">
        <v>40</v>
      </c>
      <c r="B28" s="7">
        <v>146</v>
      </c>
      <c r="C28" s="7">
        <v>2</v>
      </c>
      <c r="D28" s="7">
        <v>72</v>
      </c>
      <c r="E28" s="8">
        <v>7</v>
      </c>
      <c r="F28" s="8">
        <v>5</v>
      </c>
      <c r="G28" s="8">
        <v>13</v>
      </c>
      <c r="H28" s="8">
        <v>10</v>
      </c>
      <c r="I28" s="8">
        <v>11</v>
      </c>
      <c r="J28" s="8">
        <v>6</v>
      </c>
      <c r="K28" s="11">
        <f t="shared" si="0"/>
        <v>8.5</v>
      </c>
      <c r="L28" s="11">
        <f t="shared" si="1"/>
        <v>47.3</v>
      </c>
      <c r="M28" s="8">
        <v>84</v>
      </c>
      <c r="N28" s="8">
        <v>79</v>
      </c>
      <c r="O28" s="8">
        <v>94</v>
      </c>
      <c r="P28" s="11">
        <f t="shared" si="2"/>
        <v>85.666666666666671</v>
      </c>
    </row>
    <row r="29" spans="1:16" ht="15">
      <c r="A29" s="2" t="s">
        <v>41</v>
      </c>
      <c r="B29" s="7">
        <v>71</v>
      </c>
      <c r="C29" s="7">
        <v>0</v>
      </c>
      <c r="D29" s="7">
        <v>44</v>
      </c>
      <c r="E29" s="8">
        <v>2</v>
      </c>
      <c r="F29" s="10"/>
      <c r="G29" s="8">
        <v>6</v>
      </c>
      <c r="H29" s="10"/>
      <c r="I29" s="8">
        <v>2</v>
      </c>
      <c r="J29" s="10"/>
      <c r="K29" s="11">
        <f t="shared" si="0"/>
        <v>2</v>
      </c>
      <c r="L29" s="11">
        <f t="shared" si="1"/>
        <v>35.6</v>
      </c>
      <c r="M29" s="8">
        <v>26</v>
      </c>
      <c r="N29" s="8">
        <v>19</v>
      </c>
      <c r="O29" s="8">
        <v>21</v>
      </c>
      <c r="P29" s="11">
        <f t="shared" si="2"/>
        <v>22</v>
      </c>
    </row>
    <row r="30" spans="1:16" ht="15">
      <c r="A30" s="2" t="s">
        <v>42</v>
      </c>
      <c r="B30" s="7">
        <v>75</v>
      </c>
      <c r="C30" s="7">
        <v>0</v>
      </c>
      <c r="D30" s="7">
        <v>16</v>
      </c>
      <c r="E30" s="8">
        <v>-17</v>
      </c>
      <c r="F30" s="8">
        <v>-17</v>
      </c>
      <c r="G30" s="8">
        <v>-7</v>
      </c>
      <c r="H30" s="8">
        <v>-8</v>
      </c>
      <c r="I30" s="8">
        <v>-11</v>
      </c>
      <c r="J30" s="8">
        <v>-14</v>
      </c>
      <c r="K30" s="11">
        <f t="shared" si="0"/>
        <v>-12.5</v>
      </c>
      <c r="L30" s="11">
        <f t="shared" si="1"/>
        <v>9.5</v>
      </c>
      <c r="M30" s="8">
        <v>75</v>
      </c>
      <c r="N30" s="8">
        <v>79</v>
      </c>
      <c r="O30" s="8">
        <v>88</v>
      </c>
      <c r="P30" s="11">
        <f t="shared" si="2"/>
        <v>80.666666666666671</v>
      </c>
    </row>
    <row r="31" spans="1:16" ht="15">
      <c r="A31" s="2" t="s">
        <v>43</v>
      </c>
      <c r="B31" s="7">
        <v>76</v>
      </c>
      <c r="C31" s="7">
        <v>1</v>
      </c>
      <c r="D31" s="7">
        <v>22</v>
      </c>
      <c r="E31" s="8">
        <v>1</v>
      </c>
      <c r="F31" s="8">
        <v>-2</v>
      </c>
      <c r="G31" s="8">
        <v>7</v>
      </c>
      <c r="H31" s="8">
        <v>1</v>
      </c>
      <c r="I31" s="8">
        <v>7</v>
      </c>
      <c r="J31" s="8">
        <v>1</v>
      </c>
      <c r="K31" s="11">
        <f t="shared" si="0"/>
        <v>1</v>
      </c>
      <c r="L31" s="11">
        <f t="shared" si="1"/>
        <v>33.799999999999997</v>
      </c>
      <c r="M31" s="8">
        <v>38</v>
      </c>
      <c r="N31" s="8">
        <v>25</v>
      </c>
      <c r="O31" s="8">
        <v>27</v>
      </c>
      <c r="P31" s="11">
        <f t="shared" si="2"/>
        <v>30</v>
      </c>
    </row>
    <row r="32" spans="1:16" ht="15">
      <c r="A32" s="2" t="s">
        <v>44</v>
      </c>
      <c r="B32" s="7">
        <v>91</v>
      </c>
      <c r="C32" s="7">
        <v>1</v>
      </c>
      <c r="D32" s="7">
        <v>43</v>
      </c>
      <c r="E32" s="8">
        <v>-18</v>
      </c>
      <c r="F32" s="10"/>
      <c r="G32" s="8">
        <v>0</v>
      </c>
      <c r="H32" s="10"/>
      <c r="I32" s="8">
        <v>-10</v>
      </c>
      <c r="J32" s="10"/>
      <c r="K32" s="11">
        <f t="shared" si="0"/>
        <v>-10</v>
      </c>
      <c r="L32" s="11">
        <f t="shared" si="1"/>
        <v>14</v>
      </c>
      <c r="M32" s="8">
        <v>71</v>
      </c>
      <c r="N32" s="8">
        <v>39</v>
      </c>
      <c r="O32" s="8">
        <v>80</v>
      </c>
      <c r="P32" s="11">
        <f t="shared" si="2"/>
        <v>63.333333333333336</v>
      </c>
    </row>
    <row r="33" spans="1:16" ht="15">
      <c r="A33" s="2" t="s">
        <v>45</v>
      </c>
      <c r="B33" s="53">
        <v>18</v>
      </c>
      <c r="C33" s="53">
        <v>0</v>
      </c>
      <c r="D33" s="53">
        <v>16</v>
      </c>
      <c r="E33" s="8">
        <v>-5</v>
      </c>
      <c r="F33" s="8"/>
      <c r="G33" s="8">
        <v>-1</v>
      </c>
      <c r="H33" s="8"/>
      <c r="I33" s="8">
        <v>-3</v>
      </c>
      <c r="J33" s="8"/>
      <c r="K33" s="11">
        <f t="shared" si="0"/>
        <v>-3</v>
      </c>
      <c r="L33" s="11">
        <f t="shared" si="1"/>
        <v>26.6</v>
      </c>
      <c r="M33" s="8">
        <v>29</v>
      </c>
      <c r="N33" s="8">
        <v>26</v>
      </c>
      <c r="O33" s="8">
        <v>25</v>
      </c>
      <c r="P33" s="11">
        <f t="shared" si="2"/>
        <v>26.666666666666668</v>
      </c>
    </row>
    <row r="34" spans="1:16" ht="15">
      <c r="A34" s="2" t="s">
        <v>47</v>
      </c>
      <c r="B34" s="7">
        <v>68</v>
      </c>
      <c r="C34" s="7">
        <v>2</v>
      </c>
      <c r="D34" s="7">
        <v>6</v>
      </c>
      <c r="E34" s="8">
        <v>17</v>
      </c>
      <c r="F34" s="8">
        <v>16</v>
      </c>
      <c r="G34" s="8">
        <v>22</v>
      </c>
      <c r="H34" s="8">
        <v>20</v>
      </c>
      <c r="I34" s="8">
        <v>20</v>
      </c>
      <c r="J34" s="8">
        <v>18</v>
      </c>
      <c r="K34" s="11">
        <f t="shared" si="0"/>
        <v>19</v>
      </c>
      <c r="L34" s="11">
        <f t="shared" si="1"/>
        <v>66.2</v>
      </c>
      <c r="M34" s="8">
        <v>64</v>
      </c>
      <c r="N34" s="8">
        <v>48</v>
      </c>
      <c r="O34" s="8">
        <v>58</v>
      </c>
      <c r="P34" s="11">
        <f t="shared" si="2"/>
        <v>56.666666666666664</v>
      </c>
    </row>
  </sheetData>
  <mergeCells count="4">
    <mergeCell ref="E1:J1"/>
    <mergeCell ref="E2:F2"/>
    <mergeCell ref="G2:H2"/>
    <mergeCell ref="I2:J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4"/>
  <sheetViews>
    <sheetView topLeftCell="A14" workbookViewId="0">
      <selection activeCell="L34" activeCellId="1" sqref="P34 L34"/>
    </sheetView>
  </sheetViews>
  <sheetFormatPr defaultColWidth="14.42578125" defaultRowHeight="15.75" customHeight="1"/>
  <cols>
    <col min="1" max="1" width="18.28515625" customWidth="1"/>
    <col min="2" max="2" width="10.5703125" customWidth="1"/>
    <col min="3" max="3" width="6.5703125" customWidth="1"/>
    <col min="4" max="4" width="10.42578125" customWidth="1"/>
    <col min="5" max="5" width="9.5703125" customWidth="1"/>
    <col min="6" max="6" width="5" customWidth="1"/>
    <col min="7" max="7" width="9.5703125" customWidth="1"/>
    <col min="8" max="8" width="5" customWidth="1"/>
    <col min="9" max="9" width="9.42578125" customWidth="1"/>
    <col min="10" max="10" width="5" customWidth="1"/>
    <col min="11" max="11" width="7.140625" customWidth="1"/>
    <col min="12" max="12" width="8.5703125" customWidth="1"/>
    <col min="13" max="14" width="9.5703125" customWidth="1"/>
    <col min="15" max="15" width="9.42578125" customWidth="1"/>
  </cols>
  <sheetData>
    <row r="1" spans="1:16" ht="15.75" customHeight="1">
      <c r="A1" s="16"/>
      <c r="B1" s="16"/>
      <c r="C1" s="16"/>
      <c r="D1" s="16"/>
      <c r="E1" s="120" t="s">
        <v>2</v>
      </c>
      <c r="F1" s="121"/>
      <c r="G1" s="121"/>
      <c r="H1" s="121"/>
      <c r="I1" s="121"/>
      <c r="J1" s="122"/>
    </row>
    <row r="2" spans="1:16" ht="15.75" customHeight="1">
      <c r="A2" s="49"/>
      <c r="B2" s="128">
        <v>43883</v>
      </c>
      <c r="C2" s="121"/>
      <c r="D2" s="122"/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50" t="s">
        <v>57</v>
      </c>
      <c r="B3" s="51" t="s">
        <v>52</v>
      </c>
      <c r="C3" s="51" t="s">
        <v>53</v>
      </c>
      <c r="D3" s="51" t="s">
        <v>54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.75" customHeight="1">
      <c r="A4" s="52" t="s">
        <v>13</v>
      </c>
      <c r="B4" s="9">
        <v>64084</v>
      </c>
      <c r="C4" s="9">
        <v>2346</v>
      </c>
      <c r="D4" s="9">
        <v>15299</v>
      </c>
      <c r="E4" s="8">
        <v>9</v>
      </c>
      <c r="F4" s="8">
        <v>7</v>
      </c>
      <c r="G4" s="8">
        <v>17</v>
      </c>
      <c r="H4" s="8">
        <v>12</v>
      </c>
      <c r="I4" s="8">
        <v>16</v>
      </c>
      <c r="J4" s="8">
        <v>14</v>
      </c>
      <c r="K4" s="11">
        <f t="shared" ref="K4:K34" si="0">MEDIAN(E4:J4)</f>
        <v>13</v>
      </c>
      <c r="L4" s="11">
        <f t="shared" ref="L4:L34" si="1">(K4*9/5)+32</f>
        <v>55.4</v>
      </c>
      <c r="M4" s="8">
        <v>90</v>
      </c>
      <c r="N4" s="8">
        <v>58</v>
      </c>
      <c r="O4" s="8">
        <v>56</v>
      </c>
      <c r="P4" s="11">
        <f t="shared" ref="P4:P34" si="2">AVERAGE(M4:O4)</f>
        <v>68</v>
      </c>
    </row>
    <row r="5" spans="1:16" ht="15.75" customHeight="1">
      <c r="A5" s="52" t="s">
        <v>17</v>
      </c>
      <c r="B5" s="9">
        <v>1205</v>
      </c>
      <c r="C5" s="9">
        <v>1</v>
      </c>
      <c r="D5" s="9">
        <v>719</v>
      </c>
      <c r="E5" s="8">
        <v>11</v>
      </c>
      <c r="F5" s="8">
        <v>7</v>
      </c>
      <c r="G5" s="8">
        <v>18</v>
      </c>
      <c r="H5" s="8">
        <v>16</v>
      </c>
      <c r="I5" s="8">
        <v>16</v>
      </c>
      <c r="J5" s="8">
        <v>9</v>
      </c>
      <c r="K5" s="11">
        <f t="shared" si="0"/>
        <v>13.5</v>
      </c>
      <c r="L5" s="11">
        <f t="shared" si="1"/>
        <v>56.3</v>
      </c>
      <c r="M5" s="8">
        <v>93</v>
      </c>
      <c r="N5" s="8">
        <v>30</v>
      </c>
      <c r="O5" s="8">
        <v>58</v>
      </c>
      <c r="P5" s="11">
        <f t="shared" si="2"/>
        <v>60.333333333333336</v>
      </c>
    </row>
    <row r="6" spans="1:16" ht="15.75" customHeight="1">
      <c r="A6" s="52" t="s">
        <v>18</v>
      </c>
      <c r="B6" s="9">
        <v>1339</v>
      </c>
      <c r="C6" s="9">
        <v>5</v>
      </c>
      <c r="D6" s="9">
        <v>728</v>
      </c>
      <c r="E6" s="8">
        <v>13</v>
      </c>
      <c r="F6" s="8">
        <v>13</v>
      </c>
      <c r="G6" s="8">
        <v>26</v>
      </c>
      <c r="H6" s="8">
        <v>26</v>
      </c>
      <c r="I6" s="8">
        <v>18</v>
      </c>
      <c r="J6" s="8">
        <v>18</v>
      </c>
      <c r="K6" s="11">
        <f t="shared" si="0"/>
        <v>18</v>
      </c>
      <c r="L6" s="11">
        <f t="shared" si="1"/>
        <v>64.400000000000006</v>
      </c>
      <c r="M6" s="8">
        <v>97</v>
      </c>
      <c r="N6" s="8">
        <v>48</v>
      </c>
      <c r="O6" s="8">
        <v>84</v>
      </c>
      <c r="P6" s="11">
        <f t="shared" si="2"/>
        <v>76.333333333333329</v>
      </c>
    </row>
    <row r="7" spans="1:16" ht="15.75" customHeight="1">
      <c r="A7" s="52" t="s">
        <v>19</v>
      </c>
      <c r="B7" s="9">
        <v>1270</v>
      </c>
      <c r="C7" s="9">
        <v>19</v>
      </c>
      <c r="D7" s="9">
        <v>830</v>
      </c>
      <c r="E7" s="8">
        <v>7</v>
      </c>
      <c r="F7" s="8">
        <v>7</v>
      </c>
      <c r="G7" s="8">
        <v>14</v>
      </c>
      <c r="H7" s="8">
        <v>14</v>
      </c>
      <c r="I7" s="8">
        <v>10</v>
      </c>
      <c r="J7" s="8">
        <v>10</v>
      </c>
      <c r="K7" s="11">
        <f t="shared" si="0"/>
        <v>10</v>
      </c>
      <c r="L7" s="11">
        <f t="shared" si="1"/>
        <v>50</v>
      </c>
      <c r="M7" s="8">
        <v>23</v>
      </c>
      <c r="N7" s="8">
        <v>14</v>
      </c>
      <c r="O7" s="8">
        <v>23</v>
      </c>
      <c r="P7" s="11">
        <f t="shared" si="2"/>
        <v>20</v>
      </c>
    </row>
    <row r="8" spans="1:16" ht="15.75" customHeight="1">
      <c r="A8" s="52" t="s">
        <v>20</v>
      </c>
      <c r="B8" s="9">
        <v>1013</v>
      </c>
      <c r="C8" s="9">
        <v>4</v>
      </c>
      <c r="D8" s="9">
        <v>692</v>
      </c>
      <c r="E8" s="8">
        <v>9</v>
      </c>
      <c r="F8" s="8">
        <v>9</v>
      </c>
      <c r="G8" s="8">
        <v>13</v>
      </c>
      <c r="H8" s="8">
        <v>13</v>
      </c>
      <c r="I8" s="8">
        <v>12</v>
      </c>
      <c r="J8" s="8">
        <v>12</v>
      </c>
      <c r="K8" s="11">
        <f t="shared" si="0"/>
        <v>12</v>
      </c>
      <c r="L8" s="11">
        <f t="shared" si="1"/>
        <v>53.6</v>
      </c>
      <c r="M8" s="8">
        <v>93</v>
      </c>
      <c r="N8" s="8">
        <v>71</v>
      </c>
      <c r="O8" s="8">
        <v>78</v>
      </c>
      <c r="P8" s="11">
        <f t="shared" si="2"/>
        <v>80.666666666666671</v>
      </c>
    </row>
    <row r="9" spans="1:16" ht="15.75" customHeight="1">
      <c r="A9" s="52" t="s">
        <v>21</v>
      </c>
      <c r="B9" s="9">
        <v>989</v>
      </c>
      <c r="C9" s="9">
        <v>6</v>
      </c>
      <c r="D9" s="9">
        <v>597</v>
      </c>
      <c r="E9" s="8">
        <v>7</v>
      </c>
      <c r="F9" s="8">
        <v>3</v>
      </c>
      <c r="G9" s="8">
        <v>16</v>
      </c>
      <c r="H9" s="8">
        <v>14</v>
      </c>
      <c r="I9" s="8">
        <v>14</v>
      </c>
      <c r="J9" s="8">
        <v>7</v>
      </c>
      <c r="K9" s="11">
        <f t="shared" si="0"/>
        <v>10.5</v>
      </c>
      <c r="L9" s="11">
        <f t="shared" si="1"/>
        <v>50.9</v>
      </c>
      <c r="M9" s="8">
        <v>85</v>
      </c>
      <c r="N9" s="8">
        <v>26</v>
      </c>
      <c r="O9" s="8">
        <v>44</v>
      </c>
      <c r="P9" s="11">
        <f t="shared" si="2"/>
        <v>51.666666666666664</v>
      </c>
    </row>
    <row r="10" spans="1:16" ht="15.75" customHeight="1">
      <c r="A10" s="52" t="s">
        <v>22</v>
      </c>
      <c r="B10" s="9">
        <v>934</v>
      </c>
      <c r="C10" s="9">
        <v>1</v>
      </c>
      <c r="D10" s="9">
        <v>555</v>
      </c>
      <c r="E10" s="8">
        <v>10</v>
      </c>
      <c r="F10" s="8">
        <v>10</v>
      </c>
      <c r="G10" s="8">
        <v>16</v>
      </c>
      <c r="H10" s="8">
        <v>16</v>
      </c>
      <c r="I10" s="8">
        <v>12</v>
      </c>
      <c r="J10" s="8">
        <v>12</v>
      </c>
      <c r="K10" s="11">
        <f t="shared" si="0"/>
        <v>12</v>
      </c>
      <c r="L10" s="11">
        <f t="shared" si="1"/>
        <v>53.6</v>
      </c>
      <c r="M10" s="8">
        <v>99</v>
      </c>
      <c r="N10" s="8">
        <v>63</v>
      </c>
      <c r="O10" s="8">
        <v>59</v>
      </c>
      <c r="P10" s="11">
        <f t="shared" si="2"/>
        <v>73.666666666666671</v>
      </c>
    </row>
    <row r="11" spans="1:16" ht="15.75" customHeight="1">
      <c r="A11" s="52" t="s">
        <v>23</v>
      </c>
      <c r="B11" s="9">
        <v>573</v>
      </c>
      <c r="C11" s="9">
        <v>6</v>
      </c>
      <c r="D11" s="9">
        <v>328</v>
      </c>
      <c r="E11" s="8">
        <v>10</v>
      </c>
      <c r="F11" s="8">
        <v>9</v>
      </c>
      <c r="G11" s="8">
        <v>13</v>
      </c>
      <c r="H11" s="8">
        <v>12</v>
      </c>
      <c r="I11" s="8">
        <v>13</v>
      </c>
      <c r="J11" s="8">
        <v>11</v>
      </c>
      <c r="K11" s="11">
        <f t="shared" si="0"/>
        <v>11.5</v>
      </c>
      <c r="L11" s="11">
        <f t="shared" si="1"/>
        <v>52.7</v>
      </c>
      <c r="M11" s="8">
        <v>86</v>
      </c>
      <c r="N11" s="8">
        <v>69</v>
      </c>
      <c r="O11" s="8">
        <v>77</v>
      </c>
      <c r="P11" s="11">
        <f t="shared" si="2"/>
        <v>77.333333333333329</v>
      </c>
    </row>
    <row r="12" spans="1:16" ht="15.75" customHeight="1">
      <c r="A12" s="52" t="s">
        <v>24</v>
      </c>
      <c r="B12" s="9">
        <v>526</v>
      </c>
      <c r="C12" s="9">
        <v>3</v>
      </c>
      <c r="D12" s="9">
        <v>250</v>
      </c>
      <c r="E12" s="8">
        <v>12</v>
      </c>
      <c r="F12" s="8">
        <v>10</v>
      </c>
      <c r="G12" s="8">
        <v>13</v>
      </c>
      <c r="H12" s="8">
        <v>12</v>
      </c>
      <c r="I12" s="8">
        <v>13</v>
      </c>
      <c r="J12" s="8">
        <v>11</v>
      </c>
      <c r="K12" s="11">
        <f t="shared" si="0"/>
        <v>12</v>
      </c>
      <c r="L12" s="11">
        <f t="shared" si="1"/>
        <v>53.6</v>
      </c>
      <c r="M12" s="8">
        <v>68</v>
      </c>
      <c r="N12" s="8">
        <v>61</v>
      </c>
      <c r="O12" s="8">
        <v>71</v>
      </c>
      <c r="P12" s="11">
        <f t="shared" si="2"/>
        <v>66.666666666666671</v>
      </c>
    </row>
    <row r="13" spans="1:16" ht="15.75" customHeight="1">
      <c r="A13" s="52" t="s">
        <v>25</v>
      </c>
      <c r="B13" s="9">
        <v>750</v>
      </c>
      <c r="C13" s="9">
        <v>4</v>
      </c>
      <c r="D13" s="9">
        <v>302</v>
      </c>
      <c r="E13" s="8">
        <v>5</v>
      </c>
      <c r="F13" s="8">
        <v>5</v>
      </c>
      <c r="G13" s="8">
        <v>10</v>
      </c>
      <c r="H13" s="8">
        <v>10</v>
      </c>
      <c r="I13" s="8">
        <v>4</v>
      </c>
      <c r="J13" s="8">
        <v>4</v>
      </c>
      <c r="K13" s="11">
        <f t="shared" si="0"/>
        <v>5</v>
      </c>
      <c r="L13" s="11">
        <f t="shared" si="1"/>
        <v>41</v>
      </c>
      <c r="M13" s="8">
        <v>34</v>
      </c>
      <c r="N13" s="8">
        <v>16</v>
      </c>
      <c r="O13" s="8">
        <v>35</v>
      </c>
      <c r="P13" s="11">
        <f t="shared" si="2"/>
        <v>28.333333333333332</v>
      </c>
    </row>
    <row r="14" spans="1:16" ht="15.75" customHeight="1">
      <c r="A14" s="52" t="s">
        <v>26</v>
      </c>
      <c r="B14" s="9">
        <v>631</v>
      </c>
      <c r="C14" s="9">
        <v>0</v>
      </c>
      <c r="D14" s="9">
        <v>401</v>
      </c>
      <c r="E14" s="8">
        <v>9</v>
      </c>
      <c r="F14" s="8">
        <v>9</v>
      </c>
      <c r="G14" s="8">
        <v>17</v>
      </c>
      <c r="H14" s="8">
        <v>17</v>
      </c>
      <c r="I14" s="8">
        <v>10</v>
      </c>
      <c r="J14" s="8">
        <v>10</v>
      </c>
      <c r="K14" s="11">
        <f t="shared" si="0"/>
        <v>10</v>
      </c>
      <c r="L14" s="11">
        <f t="shared" si="1"/>
        <v>50</v>
      </c>
      <c r="M14" s="8">
        <v>76</v>
      </c>
      <c r="N14" s="8">
        <v>30</v>
      </c>
      <c r="O14" s="8">
        <v>54</v>
      </c>
      <c r="P14" s="11">
        <f t="shared" si="2"/>
        <v>53.333333333333336</v>
      </c>
    </row>
    <row r="15" spans="1:16" ht="15.75" customHeight="1">
      <c r="A15" s="52" t="s">
        <v>27</v>
      </c>
      <c r="B15" s="9">
        <v>335</v>
      </c>
      <c r="C15" s="9">
        <v>3</v>
      </c>
      <c r="D15" s="9">
        <v>227</v>
      </c>
      <c r="E15" s="8">
        <v>11</v>
      </c>
      <c r="F15" s="8">
        <v>8</v>
      </c>
      <c r="G15" s="8">
        <v>18</v>
      </c>
      <c r="H15" s="8">
        <v>113</v>
      </c>
      <c r="I15" s="8">
        <v>13</v>
      </c>
      <c r="J15" s="8">
        <v>8</v>
      </c>
      <c r="K15" s="11">
        <f t="shared" si="0"/>
        <v>12</v>
      </c>
      <c r="L15" s="11">
        <f t="shared" si="1"/>
        <v>53.6</v>
      </c>
      <c r="M15" s="8">
        <v>78</v>
      </c>
      <c r="N15" s="8">
        <v>32</v>
      </c>
      <c r="O15" s="8">
        <v>42</v>
      </c>
      <c r="P15" s="11">
        <f t="shared" si="2"/>
        <v>50.666666666666664</v>
      </c>
    </row>
    <row r="16" spans="1:16" ht="15.75" customHeight="1">
      <c r="A16" s="52" t="s">
        <v>28</v>
      </c>
      <c r="B16" s="9">
        <v>399</v>
      </c>
      <c r="C16" s="9">
        <v>4</v>
      </c>
      <c r="D16" s="9">
        <v>178</v>
      </c>
      <c r="E16" s="8">
        <v>3</v>
      </c>
      <c r="F16" s="10"/>
      <c r="G16" s="8">
        <v>9</v>
      </c>
      <c r="H16" s="10"/>
      <c r="I16" s="8">
        <v>4</v>
      </c>
      <c r="J16" s="10"/>
      <c r="K16" s="11">
        <f t="shared" si="0"/>
        <v>4</v>
      </c>
      <c r="L16" s="11">
        <f t="shared" si="1"/>
        <v>39.200000000000003</v>
      </c>
      <c r="M16" s="8">
        <v>27</v>
      </c>
      <c r="N16" s="8">
        <v>16</v>
      </c>
      <c r="O16" s="8">
        <v>28</v>
      </c>
      <c r="P16" s="11">
        <f t="shared" si="2"/>
        <v>23.666666666666668</v>
      </c>
    </row>
    <row r="17" spans="1:16" ht="15.75" customHeight="1">
      <c r="A17" s="52" t="s">
        <v>29</v>
      </c>
      <c r="B17" s="9">
        <v>293</v>
      </c>
      <c r="C17" s="9">
        <v>1</v>
      </c>
      <c r="D17" s="9">
        <v>162</v>
      </c>
      <c r="E17" s="8">
        <v>14</v>
      </c>
      <c r="F17" s="8">
        <v>10</v>
      </c>
      <c r="G17" s="8">
        <v>17</v>
      </c>
      <c r="H17" s="8">
        <v>14</v>
      </c>
      <c r="I17" s="8">
        <v>14</v>
      </c>
      <c r="J17" s="8">
        <v>14</v>
      </c>
      <c r="K17" s="11">
        <f t="shared" si="0"/>
        <v>14</v>
      </c>
      <c r="L17" s="11">
        <f t="shared" si="1"/>
        <v>57.2</v>
      </c>
      <c r="M17" s="8">
        <v>83</v>
      </c>
      <c r="N17" s="8">
        <v>65</v>
      </c>
      <c r="O17" s="8">
        <v>64</v>
      </c>
      <c r="P17" s="11">
        <f t="shared" si="2"/>
        <v>70.666666666666671</v>
      </c>
    </row>
    <row r="18" spans="1:16" ht="15.75" customHeight="1">
      <c r="A18" s="52" t="s">
        <v>30</v>
      </c>
      <c r="B18" s="9">
        <v>245</v>
      </c>
      <c r="C18" s="9">
        <v>1</v>
      </c>
      <c r="D18" s="9">
        <v>149</v>
      </c>
      <c r="E18" s="8">
        <v>4</v>
      </c>
      <c r="F18" s="8">
        <v>-1</v>
      </c>
      <c r="G18" s="8">
        <v>14</v>
      </c>
      <c r="H18" s="8">
        <v>10</v>
      </c>
      <c r="I18" s="8">
        <v>12</v>
      </c>
      <c r="J18" s="8">
        <v>-2</v>
      </c>
      <c r="K18" s="11">
        <f t="shared" si="0"/>
        <v>7</v>
      </c>
      <c r="L18" s="11">
        <f t="shared" si="1"/>
        <v>44.6</v>
      </c>
      <c r="M18" s="8">
        <v>54</v>
      </c>
      <c r="N18" s="8">
        <v>22</v>
      </c>
      <c r="O18" s="8">
        <v>50</v>
      </c>
      <c r="P18" s="11">
        <f t="shared" si="2"/>
        <v>42</v>
      </c>
    </row>
    <row r="19" spans="1:16" ht="15.75" customHeight="1">
      <c r="A19" s="52" t="s">
        <v>31</v>
      </c>
      <c r="B19" s="9">
        <v>249</v>
      </c>
      <c r="C19" s="9">
        <v>2</v>
      </c>
      <c r="D19" s="9">
        <v>104</v>
      </c>
      <c r="E19" s="8">
        <v>13</v>
      </c>
      <c r="F19" s="8">
        <v>12</v>
      </c>
      <c r="G19" s="8">
        <v>20</v>
      </c>
      <c r="H19" s="8">
        <v>17</v>
      </c>
      <c r="I19" s="8">
        <v>19</v>
      </c>
      <c r="J19" s="8">
        <v>14</v>
      </c>
      <c r="K19" s="11">
        <f t="shared" si="0"/>
        <v>15.5</v>
      </c>
      <c r="L19" s="11">
        <f t="shared" si="1"/>
        <v>59.9</v>
      </c>
      <c r="M19" s="8">
        <v>89</v>
      </c>
      <c r="N19" s="8">
        <v>59</v>
      </c>
      <c r="O19" s="8">
        <v>83</v>
      </c>
      <c r="P19" s="11">
        <f t="shared" si="2"/>
        <v>77</v>
      </c>
    </row>
    <row r="20" spans="1:16" ht="15.75" customHeight="1">
      <c r="A20" s="52" t="s">
        <v>32</v>
      </c>
      <c r="B20" s="9">
        <v>309</v>
      </c>
      <c r="C20" s="9">
        <v>6</v>
      </c>
      <c r="D20" s="9">
        <v>203</v>
      </c>
      <c r="E20" s="8">
        <v>3</v>
      </c>
      <c r="F20" s="8">
        <v>3</v>
      </c>
      <c r="G20" s="8">
        <v>10</v>
      </c>
      <c r="H20" s="8">
        <v>10</v>
      </c>
      <c r="I20" s="8">
        <v>4</v>
      </c>
      <c r="J20" s="8">
        <v>4</v>
      </c>
      <c r="K20" s="11">
        <f t="shared" si="0"/>
        <v>4</v>
      </c>
      <c r="L20" s="11">
        <f t="shared" si="1"/>
        <v>39.200000000000003</v>
      </c>
      <c r="M20" s="8">
        <v>31</v>
      </c>
      <c r="N20" s="8">
        <v>15</v>
      </c>
      <c r="O20" s="8">
        <v>29</v>
      </c>
      <c r="P20" s="11">
        <f t="shared" si="2"/>
        <v>25</v>
      </c>
    </row>
    <row r="21" spans="1:16" ht="15.75" customHeight="1">
      <c r="A21" s="52" t="s">
        <v>33</v>
      </c>
      <c r="B21" s="9">
        <v>174</v>
      </c>
      <c r="C21" s="9">
        <v>2</v>
      </c>
      <c r="D21" s="9">
        <v>107</v>
      </c>
      <c r="E21" s="8">
        <v>11</v>
      </c>
      <c r="F21" s="8">
        <v>9</v>
      </c>
      <c r="G21" s="8">
        <v>19</v>
      </c>
      <c r="H21" s="8">
        <v>16</v>
      </c>
      <c r="I21" s="8">
        <v>18</v>
      </c>
      <c r="J21" s="8">
        <v>11</v>
      </c>
      <c r="K21" s="11">
        <f t="shared" si="0"/>
        <v>13.5</v>
      </c>
      <c r="L21" s="11">
        <f t="shared" si="1"/>
        <v>56.3</v>
      </c>
      <c r="M21" s="8">
        <v>96</v>
      </c>
      <c r="N21" s="8">
        <v>50</v>
      </c>
      <c r="O21" s="8">
        <v>67</v>
      </c>
      <c r="P21" s="11">
        <f t="shared" si="2"/>
        <v>71</v>
      </c>
    </row>
    <row r="22" spans="1:16" ht="15.75" customHeight="1">
      <c r="A22" s="52" t="s">
        <v>34</v>
      </c>
      <c r="B22" s="9">
        <v>479</v>
      </c>
      <c r="C22" s="9">
        <v>12</v>
      </c>
      <c r="D22" s="9">
        <v>204</v>
      </c>
      <c r="E22" s="8">
        <v>-5</v>
      </c>
      <c r="F22" s="8">
        <v>-5</v>
      </c>
      <c r="G22" s="8">
        <v>-5</v>
      </c>
      <c r="H22" s="8">
        <v>-5</v>
      </c>
      <c r="I22" s="8">
        <v>-13</v>
      </c>
      <c r="J22" s="8">
        <v>-13</v>
      </c>
      <c r="K22" s="11">
        <f t="shared" si="0"/>
        <v>-5</v>
      </c>
      <c r="L22" s="11">
        <f t="shared" si="1"/>
        <v>23</v>
      </c>
      <c r="M22" s="8">
        <v>92</v>
      </c>
      <c r="N22" s="8">
        <v>43</v>
      </c>
      <c r="O22" s="8">
        <v>71</v>
      </c>
      <c r="P22" s="11">
        <f t="shared" si="2"/>
        <v>68.666666666666671</v>
      </c>
    </row>
    <row r="23" spans="1:16" ht="15.75" customHeight="1">
      <c r="A23" s="52" t="s">
        <v>35</v>
      </c>
      <c r="B23" s="9">
        <v>121</v>
      </c>
      <c r="C23" s="9">
        <v>1</v>
      </c>
      <c r="D23" s="9">
        <v>66</v>
      </c>
      <c r="E23" s="8">
        <v>-1</v>
      </c>
      <c r="F23" s="8">
        <v>-1</v>
      </c>
      <c r="G23" s="8">
        <v>-1</v>
      </c>
      <c r="H23" s="8">
        <v>-1</v>
      </c>
      <c r="I23" s="8">
        <v>-2</v>
      </c>
      <c r="J23" s="8">
        <v>-2</v>
      </c>
      <c r="K23" s="11">
        <f t="shared" si="0"/>
        <v>-1</v>
      </c>
      <c r="L23" s="11">
        <f t="shared" si="1"/>
        <v>30.2</v>
      </c>
      <c r="M23" s="8">
        <v>77</v>
      </c>
      <c r="N23" s="8">
        <v>53</v>
      </c>
      <c r="O23" s="8">
        <v>63</v>
      </c>
      <c r="P23" s="11">
        <f t="shared" si="2"/>
        <v>64.333333333333329</v>
      </c>
    </row>
    <row r="24" spans="1:16" ht="15">
      <c r="A24" s="2" t="s">
        <v>36</v>
      </c>
      <c r="B24" s="9">
        <v>168</v>
      </c>
      <c r="C24" s="9">
        <v>4</v>
      </c>
      <c r="D24" s="9">
        <v>104</v>
      </c>
      <c r="E24" s="8">
        <v>20</v>
      </c>
      <c r="F24" s="8">
        <v>20</v>
      </c>
      <c r="G24" s="8">
        <v>25</v>
      </c>
      <c r="H24" s="8">
        <v>25</v>
      </c>
      <c r="I24" s="8">
        <v>20</v>
      </c>
      <c r="J24" s="8">
        <v>20</v>
      </c>
      <c r="K24" s="11">
        <f t="shared" si="0"/>
        <v>20</v>
      </c>
      <c r="L24" s="11">
        <f t="shared" si="1"/>
        <v>68</v>
      </c>
      <c r="M24" s="8">
        <v>91</v>
      </c>
      <c r="N24" s="8">
        <v>66</v>
      </c>
      <c r="O24" s="8">
        <v>32</v>
      </c>
      <c r="P24" s="11">
        <f t="shared" si="2"/>
        <v>63</v>
      </c>
    </row>
    <row r="25" spans="1:16" ht="18">
      <c r="A25" s="52" t="s">
        <v>37</v>
      </c>
      <c r="B25" s="9">
        <v>132</v>
      </c>
      <c r="C25" s="9">
        <v>0</v>
      </c>
      <c r="D25" s="9">
        <v>81</v>
      </c>
      <c r="E25" s="8">
        <v>-11</v>
      </c>
      <c r="F25" s="8">
        <v>-11</v>
      </c>
      <c r="G25" s="8">
        <v>3</v>
      </c>
      <c r="H25" s="8">
        <v>3</v>
      </c>
      <c r="I25" s="8">
        <v>-6</v>
      </c>
      <c r="J25" s="8">
        <v>-6</v>
      </c>
      <c r="K25" s="11">
        <f t="shared" si="0"/>
        <v>-6</v>
      </c>
      <c r="L25" s="11">
        <f t="shared" si="1"/>
        <v>21.2</v>
      </c>
      <c r="M25" s="8">
        <v>55</v>
      </c>
      <c r="N25" s="8">
        <v>19</v>
      </c>
      <c r="O25" s="10"/>
      <c r="P25" s="11">
        <f t="shared" si="2"/>
        <v>37</v>
      </c>
    </row>
    <row r="26" spans="1:16" ht="18">
      <c r="A26" s="52" t="s">
        <v>38</v>
      </c>
      <c r="B26" s="9">
        <v>135</v>
      </c>
      <c r="C26" s="9">
        <v>3</v>
      </c>
      <c r="D26" s="9">
        <v>65</v>
      </c>
      <c r="E26" s="8">
        <v>5</v>
      </c>
      <c r="F26" s="8">
        <v>-1</v>
      </c>
      <c r="G26" s="8">
        <v>9</v>
      </c>
      <c r="H26" s="8">
        <v>8</v>
      </c>
      <c r="I26" s="8">
        <v>8</v>
      </c>
      <c r="J26" s="8">
        <v>0</v>
      </c>
      <c r="K26" s="11">
        <f t="shared" si="0"/>
        <v>6.5</v>
      </c>
      <c r="L26" s="11">
        <f t="shared" si="1"/>
        <v>43.7</v>
      </c>
      <c r="M26" s="8">
        <v>32</v>
      </c>
      <c r="N26" s="8">
        <v>16</v>
      </c>
      <c r="O26" s="8">
        <v>37</v>
      </c>
      <c r="P26" s="11">
        <f t="shared" si="2"/>
        <v>28.333333333333332</v>
      </c>
    </row>
    <row r="27" spans="1:16" ht="18">
      <c r="A27" s="52" t="s">
        <v>39</v>
      </c>
      <c r="B27" s="9">
        <v>91</v>
      </c>
      <c r="C27" s="9">
        <v>2</v>
      </c>
      <c r="D27" s="9">
        <v>76</v>
      </c>
      <c r="E27" s="8">
        <v>-5</v>
      </c>
      <c r="F27" s="10"/>
      <c r="G27" s="8">
        <v>8</v>
      </c>
      <c r="H27" s="10"/>
      <c r="I27" s="8">
        <v>6</v>
      </c>
      <c r="J27" s="10"/>
      <c r="K27" s="11">
        <f t="shared" si="0"/>
        <v>6</v>
      </c>
      <c r="L27" s="11">
        <f t="shared" si="1"/>
        <v>42.8</v>
      </c>
      <c r="M27" s="8">
        <v>51</v>
      </c>
      <c r="N27" s="8">
        <v>17</v>
      </c>
      <c r="O27" s="8">
        <v>21</v>
      </c>
      <c r="P27" s="11">
        <f t="shared" si="2"/>
        <v>29.666666666666668</v>
      </c>
    </row>
    <row r="28" spans="1:16" ht="18">
      <c r="A28" s="54" t="s">
        <v>40</v>
      </c>
      <c r="B28" s="9">
        <v>146</v>
      </c>
      <c r="C28" s="9">
        <v>2</v>
      </c>
      <c r="D28" s="9">
        <v>90</v>
      </c>
      <c r="E28" s="8">
        <v>7</v>
      </c>
      <c r="F28" s="8">
        <v>7</v>
      </c>
      <c r="G28" s="8">
        <v>11</v>
      </c>
      <c r="H28" s="8">
        <v>8</v>
      </c>
      <c r="I28" s="8">
        <v>11</v>
      </c>
      <c r="J28" s="8">
        <v>10</v>
      </c>
      <c r="K28" s="11">
        <f t="shared" si="0"/>
        <v>9</v>
      </c>
      <c r="L28" s="11">
        <f t="shared" si="1"/>
        <v>48.2</v>
      </c>
      <c r="M28" s="31">
        <v>90</v>
      </c>
      <c r="N28" s="31">
        <v>85</v>
      </c>
      <c r="O28" s="31">
        <v>89</v>
      </c>
      <c r="P28" s="11">
        <f t="shared" si="2"/>
        <v>88</v>
      </c>
    </row>
    <row r="29" spans="1:16" ht="18">
      <c r="A29" s="52" t="s">
        <v>41</v>
      </c>
      <c r="B29" s="9">
        <v>71</v>
      </c>
      <c r="C29" s="9">
        <v>0</v>
      </c>
      <c r="D29" s="9">
        <v>48</v>
      </c>
      <c r="E29" s="8">
        <v>7</v>
      </c>
      <c r="F29" s="8">
        <v>7</v>
      </c>
      <c r="G29" s="8">
        <v>11</v>
      </c>
      <c r="H29" s="8">
        <v>8</v>
      </c>
      <c r="I29" s="8">
        <v>11</v>
      </c>
      <c r="J29" s="8">
        <v>10</v>
      </c>
      <c r="K29" s="11">
        <f t="shared" si="0"/>
        <v>9</v>
      </c>
      <c r="L29" s="11">
        <f t="shared" si="1"/>
        <v>48.2</v>
      </c>
      <c r="M29" s="8">
        <v>90</v>
      </c>
      <c r="N29" s="8">
        <v>85</v>
      </c>
      <c r="O29" s="8">
        <v>89</v>
      </c>
      <c r="P29" s="11">
        <f t="shared" si="2"/>
        <v>88</v>
      </c>
    </row>
    <row r="30" spans="1:16" ht="18">
      <c r="A30" s="52" t="s">
        <v>42</v>
      </c>
      <c r="B30" s="9">
        <v>75</v>
      </c>
      <c r="C30" s="9">
        <v>0</v>
      </c>
      <c r="D30" s="9">
        <v>26</v>
      </c>
      <c r="E30" s="8">
        <v>-16</v>
      </c>
      <c r="F30" s="8">
        <v>-17</v>
      </c>
      <c r="G30" s="8">
        <v>-7</v>
      </c>
      <c r="H30" s="8">
        <v>-7</v>
      </c>
      <c r="I30" s="8">
        <v>-9</v>
      </c>
      <c r="J30" s="8">
        <v>-11</v>
      </c>
      <c r="K30" s="11">
        <f t="shared" si="0"/>
        <v>-10</v>
      </c>
      <c r="L30" s="11">
        <f t="shared" si="1"/>
        <v>14</v>
      </c>
      <c r="M30" s="8">
        <v>73</v>
      </c>
      <c r="N30" s="8">
        <v>60</v>
      </c>
      <c r="O30" s="8">
        <v>72</v>
      </c>
      <c r="P30" s="11">
        <f t="shared" si="2"/>
        <v>68.333333333333329</v>
      </c>
    </row>
    <row r="31" spans="1:16" ht="18">
      <c r="A31" s="52" t="s">
        <v>43</v>
      </c>
      <c r="B31" s="9">
        <v>76</v>
      </c>
      <c r="C31" s="9">
        <v>2</v>
      </c>
      <c r="D31" s="9">
        <v>25</v>
      </c>
      <c r="E31" s="8">
        <v>1</v>
      </c>
      <c r="F31" s="8">
        <v>0</v>
      </c>
      <c r="G31" s="8">
        <v>10</v>
      </c>
      <c r="H31" s="8">
        <v>4</v>
      </c>
      <c r="I31" s="8">
        <v>10</v>
      </c>
      <c r="J31" s="8">
        <v>3</v>
      </c>
      <c r="K31" s="11">
        <f t="shared" si="0"/>
        <v>3.5</v>
      </c>
      <c r="L31" s="11">
        <f t="shared" si="1"/>
        <v>38.299999999999997</v>
      </c>
      <c r="M31" s="8">
        <v>37</v>
      </c>
      <c r="N31" s="8">
        <v>23</v>
      </c>
      <c r="O31" s="8">
        <v>26</v>
      </c>
      <c r="P31" s="11">
        <f t="shared" si="2"/>
        <v>28.666666666666668</v>
      </c>
    </row>
    <row r="32" spans="1:16" ht="18">
      <c r="A32" s="52" t="s">
        <v>44</v>
      </c>
      <c r="B32" s="9">
        <v>91</v>
      </c>
      <c r="C32" s="9">
        <v>1</v>
      </c>
      <c r="D32" s="9">
        <v>52</v>
      </c>
      <c r="E32" s="8">
        <v>0</v>
      </c>
      <c r="F32" s="10"/>
      <c r="G32" s="8">
        <v>-5</v>
      </c>
      <c r="H32" s="10"/>
      <c r="I32" s="8">
        <v>-6</v>
      </c>
      <c r="J32" s="10"/>
      <c r="K32" s="11">
        <f t="shared" si="0"/>
        <v>-5</v>
      </c>
      <c r="L32" s="11">
        <f t="shared" si="1"/>
        <v>23</v>
      </c>
      <c r="M32" s="8">
        <v>100</v>
      </c>
      <c r="N32" s="8">
        <v>77</v>
      </c>
      <c r="O32" s="8">
        <v>88</v>
      </c>
      <c r="P32" s="11">
        <f t="shared" si="2"/>
        <v>88.333333333333329</v>
      </c>
    </row>
    <row r="33" spans="1:16" ht="18">
      <c r="A33" s="52" t="s">
        <v>45</v>
      </c>
      <c r="B33" s="9">
        <v>18</v>
      </c>
      <c r="C33" s="9">
        <v>0</v>
      </c>
      <c r="D33" s="9">
        <v>18</v>
      </c>
      <c r="E33" s="8">
        <v>-7</v>
      </c>
      <c r="F33" s="8"/>
      <c r="G33" s="8">
        <v>6</v>
      </c>
      <c r="H33" s="8"/>
      <c r="I33" s="8">
        <v>4</v>
      </c>
      <c r="J33" s="8"/>
      <c r="K33" s="11">
        <f t="shared" si="0"/>
        <v>4</v>
      </c>
      <c r="L33" s="11">
        <f t="shared" si="1"/>
        <v>39.200000000000003</v>
      </c>
      <c r="M33" s="8">
        <v>25</v>
      </c>
      <c r="N33" s="8">
        <v>11</v>
      </c>
      <c r="O33" s="8">
        <v>10</v>
      </c>
      <c r="P33" s="11">
        <f t="shared" si="2"/>
        <v>15.333333333333334</v>
      </c>
    </row>
    <row r="34" spans="1:16" ht="18">
      <c r="A34" s="52" t="s">
        <v>47</v>
      </c>
      <c r="B34" s="9">
        <v>69</v>
      </c>
      <c r="C34" s="9">
        <v>2</v>
      </c>
      <c r="D34" s="9">
        <v>6</v>
      </c>
      <c r="E34" s="8">
        <v>19</v>
      </c>
      <c r="F34" s="8">
        <v>17</v>
      </c>
      <c r="G34" s="8">
        <v>24</v>
      </c>
      <c r="H34" s="8">
        <v>23</v>
      </c>
      <c r="I34" s="8">
        <v>23</v>
      </c>
      <c r="J34" s="8">
        <v>19</v>
      </c>
      <c r="K34" s="11">
        <f t="shared" si="0"/>
        <v>21</v>
      </c>
      <c r="L34" s="11">
        <f t="shared" si="1"/>
        <v>69.8</v>
      </c>
      <c r="M34" s="8">
        <v>75</v>
      </c>
      <c r="N34" s="8">
        <v>54</v>
      </c>
      <c r="O34" s="8">
        <v>70</v>
      </c>
      <c r="P34" s="11">
        <f t="shared" si="2"/>
        <v>66.333333333333329</v>
      </c>
    </row>
  </sheetData>
  <mergeCells count="5">
    <mergeCell ref="E1:J1"/>
    <mergeCell ref="B2:D2"/>
    <mergeCell ref="E2:F2"/>
    <mergeCell ref="G2:H2"/>
    <mergeCell ref="I2:J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2"/>
  <sheetViews>
    <sheetView topLeftCell="A20" workbookViewId="0">
      <selection activeCell="L34" activeCellId="1" sqref="P34 L34"/>
    </sheetView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9.5703125" customWidth="1"/>
    <col min="6" max="6" width="11.85546875" customWidth="1"/>
    <col min="7" max="7" width="13.42578125" customWidth="1"/>
    <col min="8" max="8" width="5" customWidth="1"/>
    <col min="9" max="9" width="9.42578125" customWidth="1"/>
    <col min="10" max="10" width="5" customWidth="1"/>
    <col min="11" max="11" width="8" customWidth="1"/>
    <col min="12" max="12" width="9.28515625" customWidth="1"/>
    <col min="13" max="14" width="9.5703125" customWidth="1"/>
    <col min="15" max="15" width="9.42578125" customWidth="1"/>
  </cols>
  <sheetData>
    <row r="1" spans="1:16" ht="15.75" customHeight="1">
      <c r="E1" s="120" t="s">
        <v>2</v>
      </c>
      <c r="F1" s="121"/>
      <c r="G1" s="121"/>
      <c r="H1" s="121"/>
      <c r="I1" s="121"/>
      <c r="J1" s="122"/>
    </row>
    <row r="2" spans="1:16" ht="15.75" customHeight="1"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">
      <c r="A4" s="2" t="s">
        <v>13</v>
      </c>
      <c r="B4" s="9">
        <v>64287</v>
      </c>
      <c r="C4" s="9">
        <v>2495</v>
      </c>
      <c r="D4" s="9">
        <v>16748</v>
      </c>
      <c r="E4" s="8">
        <v>16</v>
      </c>
      <c r="F4" s="8">
        <v>14</v>
      </c>
      <c r="G4" s="8">
        <v>24</v>
      </c>
      <c r="H4" s="8">
        <v>21</v>
      </c>
      <c r="I4" s="8">
        <v>21</v>
      </c>
      <c r="J4" s="8">
        <v>19</v>
      </c>
      <c r="K4" s="11">
        <f t="shared" ref="K4:K34" si="0">MEDIAN(E4:J4)</f>
        <v>20</v>
      </c>
      <c r="L4" s="11">
        <f t="shared" ref="L4:L34" si="1">(K4*9/5)+32</f>
        <v>68</v>
      </c>
      <c r="M4" s="23">
        <v>65</v>
      </c>
      <c r="N4" s="23">
        <v>55</v>
      </c>
      <c r="O4" s="23">
        <v>71</v>
      </c>
      <c r="P4" s="11">
        <f t="shared" ref="P4:P34" si="2">AVERAGE(M4:O4)</f>
        <v>63.666666666666664</v>
      </c>
    </row>
    <row r="5" spans="1:16" ht="15">
      <c r="A5" s="2" t="s">
        <v>17</v>
      </c>
      <c r="B5" s="9">
        <v>1205</v>
      </c>
      <c r="C5" s="9">
        <v>1</v>
      </c>
      <c r="D5" s="9">
        <v>782</v>
      </c>
      <c r="E5" s="8">
        <v>10</v>
      </c>
      <c r="F5" s="8">
        <v>8</v>
      </c>
      <c r="G5" s="8">
        <v>27</v>
      </c>
      <c r="H5" s="8">
        <v>22</v>
      </c>
      <c r="I5" s="8">
        <v>22</v>
      </c>
      <c r="J5" s="8">
        <v>16</v>
      </c>
      <c r="K5" s="11">
        <f t="shared" si="0"/>
        <v>19</v>
      </c>
      <c r="L5" s="11">
        <f t="shared" si="1"/>
        <v>66.2</v>
      </c>
      <c r="M5" s="23">
        <v>88</v>
      </c>
      <c r="N5" s="23">
        <v>40</v>
      </c>
      <c r="O5" s="23">
        <v>72</v>
      </c>
      <c r="P5" s="11">
        <f t="shared" si="2"/>
        <v>66.666666666666671</v>
      </c>
    </row>
    <row r="6" spans="1:16" ht="15">
      <c r="A6" s="2" t="s">
        <v>18</v>
      </c>
      <c r="B6" s="9">
        <v>1345</v>
      </c>
      <c r="C6" s="9">
        <v>6</v>
      </c>
      <c r="D6" s="9">
        <v>786</v>
      </c>
      <c r="E6" s="8">
        <v>16</v>
      </c>
      <c r="F6" s="8">
        <v>16</v>
      </c>
      <c r="G6" s="8">
        <v>24</v>
      </c>
      <c r="H6" s="8">
        <v>24</v>
      </c>
      <c r="I6" s="8">
        <v>23</v>
      </c>
      <c r="J6" s="8">
        <v>23</v>
      </c>
      <c r="K6" s="11">
        <f t="shared" si="0"/>
        <v>23</v>
      </c>
      <c r="L6" s="11">
        <f t="shared" si="1"/>
        <v>73.400000000000006</v>
      </c>
      <c r="M6" s="23">
        <v>94</v>
      </c>
      <c r="N6" s="23">
        <v>54</v>
      </c>
      <c r="O6" s="23">
        <v>70</v>
      </c>
      <c r="P6" s="11">
        <f t="shared" si="2"/>
        <v>72.666666666666671</v>
      </c>
    </row>
    <row r="7" spans="1:16" ht="15">
      <c r="A7" s="2" t="s">
        <v>19</v>
      </c>
      <c r="B7" s="9">
        <v>1271</v>
      </c>
      <c r="C7" s="9">
        <v>19</v>
      </c>
      <c r="D7" s="9">
        <v>943</v>
      </c>
      <c r="E7" s="8">
        <v>12</v>
      </c>
      <c r="F7" s="8">
        <v>12</v>
      </c>
      <c r="G7" s="8">
        <v>12</v>
      </c>
      <c r="H7" s="8">
        <v>12</v>
      </c>
      <c r="I7" s="8">
        <v>9</v>
      </c>
      <c r="J7" s="8">
        <v>9</v>
      </c>
      <c r="K7" s="11">
        <f t="shared" si="0"/>
        <v>12</v>
      </c>
      <c r="L7" s="11">
        <f t="shared" si="1"/>
        <v>53.6</v>
      </c>
      <c r="M7" s="23">
        <v>59</v>
      </c>
      <c r="N7" s="23">
        <v>92</v>
      </c>
      <c r="O7" s="23">
        <v>93</v>
      </c>
      <c r="P7" s="11">
        <f t="shared" si="2"/>
        <v>81.333333333333329</v>
      </c>
    </row>
    <row r="8" spans="1:16" ht="15">
      <c r="A8" s="2" t="s">
        <v>20</v>
      </c>
      <c r="B8" s="9">
        <v>1016</v>
      </c>
      <c r="C8" s="9">
        <v>4</v>
      </c>
      <c r="D8" s="9">
        <v>731</v>
      </c>
      <c r="E8" s="8">
        <v>14</v>
      </c>
      <c r="F8" s="10"/>
      <c r="G8" s="8">
        <v>23</v>
      </c>
      <c r="H8" s="10"/>
      <c r="I8" s="8">
        <v>20</v>
      </c>
      <c r="J8" s="10"/>
      <c r="K8" s="11">
        <f t="shared" si="0"/>
        <v>20</v>
      </c>
      <c r="L8" s="11">
        <f t="shared" si="1"/>
        <v>68</v>
      </c>
      <c r="M8" s="23">
        <v>79</v>
      </c>
      <c r="N8" s="23">
        <v>53</v>
      </c>
      <c r="O8" s="23">
        <v>59</v>
      </c>
      <c r="P8" s="11">
        <f t="shared" si="2"/>
        <v>63.666666666666664</v>
      </c>
    </row>
    <row r="9" spans="1:16" ht="15">
      <c r="A9" s="2" t="s">
        <v>21</v>
      </c>
      <c r="B9" s="9">
        <v>989</v>
      </c>
      <c r="C9" s="9">
        <v>6</v>
      </c>
      <c r="D9" s="9">
        <v>663</v>
      </c>
      <c r="E9" s="8">
        <v>15</v>
      </c>
      <c r="F9" s="8">
        <v>13</v>
      </c>
      <c r="G9" s="8">
        <v>25</v>
      </c>
      <c r="H9" s="8">
        <v>22</v>
      </c>
      <c r="I9" s="8">
        <v>22</v>
      </c>
      <c r="J9" s="8">
        <v>18</v>
      </c>
      <c r="K9" s="11">
        <f t="shared" si="0"/>
        <v>20</v>
      </c>
      <c r="L9" s="11">
        <f t="shared" si="1"/>
        <v>68</v>
      </c>
      <c r="M9" s="23">
        <v>64</v>
      </c>
      <c r="N9" s="23">
        <v>48</v>
      </c>
      <c r="O9" s="23">
        <v>61</v>
      </c>
      <c r="P9" s="11">
        <f t="shared" si="2"/>
        <v>57.666666666666664</v>
      </c>
    </row>
    <row r="10" spans="1:16" ht="15">
      <c r="A10" s="2" t="s">
        <v>22</v>
      </c>
      <c r="B10" s="9">
        <v>934</v>
      </c>
      <c r="C10" s="9">
        <v>1</v>
      </c>
      <c r="D10" s="9">
        <v>645</v>
      </c>
      <c r="E10" s="8">
        <v>14</v>
      </c>
      <c r="F10" s="10"/>
      <c r="G10" s="8">
        <v>25</v>
      </c>
      <c r="H10" s="10"/>
      <c r="I10" s="8">
        <v>22</v>
      </c>
      <c r="J10" s="10"/>
      <c r="K10" s="11">
        <f t="shared" si="0"/>
        <v>22</v>
      </c>
      <c r="L10" s="11">
        <f t="shared" si="1"/>
        <v>71.599999999999994</v>
      </c>
      <c r="M10" s="23">
        <v>80</v>
      </c>
      <c r="N10" s="23">
        <v>49</v>
      </c>
      <c r="O10" s="23">
        <v>59</v>
      </c>
      <c r="P10" s="11">
        <f t="shared" si="2"/>
        <v>62.666666666666664</v>
      </c>
    </row>
    <row r="11" spans="1:16" ht="15">
      <c r="A11" s="2" t="s">
        <v>23</v>
      </c>
      <c r="B11" s="9">
        <v>576</v>
      </c>
      <c r="C11" s="9">
        <v>6</v>
      </c>
      <c r="D11" s="9">
        <v>349</v>
      </c>
      <c r="E11" s="8">
        <v>10</v>
      </c>
      <c r="F11" s="8">
        <v>10</v>
      </c>
      <c r="G11" s="8">
        <v>13</v>
      </c>
      <c r="H11" s="8">
        <v>11</v>
      </c>
      <c r="I11" s="8">
        <v>12</v>
      </c>
      <c r="J11" s="8">
        <v>11</v>
      </c>
      <c r="K11" s="11">
        <f t="shared" si="0"/>
        <v>11</v>
      </c>
      <c r="L11" s="11">
        <f t="shared" si="1"/>
        <v>51.8</v>
      </c>
      <c r="M11" s="23">
        <v>94</v>
      </c>
      <c r="N11" s="23">
        <v>86</v>
      </c>
      <c r="O11" s="23">
        <v>91</v>
      </c>
      <c r="P11" s="11">
        <f t="shared" si="2"/>
        <v>90.333333333333329</v>
      </c>
    </row>
    <row r="12" spans="1:16" ht="15">
      <c r="A12" s="2" t="s">
        <v>24</v>
      </c>
      <c r="B12" s="9">
        <v>527</v>
      </c>
      <c r="C12" s="9">
        <v>3</v>
      </c>
      <c r="D12" s="9">
        <v>276</v>
      </c>
      <c r="E12" s="8">
        <v>12</v>
      </c>
      <c r="F12" s="8">
        <v>10</v>
      </c>
      <c r="G12" s="8">
        <v>18</v>
      </c>
      <c r="H12" s="8">
        <v>13</v>
      </c>
      <c r="I12" s="8">
        <v>17</v>
      </c>
      <c r="J12" s="8">
        <v>11</v>
      </c>
      <c r="K12" s="11">
        <f t="shared" si="0"/>
        <v>12.5</v>
      </c>
      <c r="L12" s="11">
        <f t="shared" si="1"/>
        <v>54.5</v>
      </c>
      <c r="M12" s="23">
        <v>80</v>
      </c>
      <c r="N12" s="23">
        <v>51</v>
      </c>
      <c r="O12" s="23">
        <v>68</v>
      </c>
      <c r="P12" s="11">
        <f t="shared" si="2"/>
        <v>66.333333333333329</v>
      </c>
    </row>
    <row r="13" spans="1:16" ht="15">
      <c r="A13" s="2" t="s">
        <v>25</v>
      </c>
      <c r="B13" s="9">
        <v>755</v>
      </c>
      <c r="C13" s="9">
        <v>5</v>
      </c>
      <c r="D13" s="9">
        <v>343</v>
      </c>
      <c r="E13" s="8">
        <v>12</v>
      </c>
      <c r="F13" s="8">
        <v>12</v>
      </c>
      <c r="G13" s="8">
        <v>10</v>
      </c>
      <c r="H13" s="8">
        <v>10</v>
      </c>
      <c r="I13" s="8">
        <v>9</v>
      </c>
      <c r="J13" s="8">
        <v>9</v>
      </c>
      <c r="K13" s="11">
        <f t="shared" si="0"/>
        <v>10</v>
      </c>
      <c r="L13" s="11">
        <f t="shared" si="1"/>
        <v>50</v>
      </c>
      <c r="M13" s="23">
        <v>45</v>
      </c>
      <c r="N13" s="23">
        <v>96</v>
      </c>
      <c r="O13" s="23">
        <v>97</v>
      </c>
      <c r="P13" s="11">
        <f t="shared" si="2"/>
        <v>79.333333333333329</v>
      </c>
    </row>
    <row r="14" spans="1:16" ht="15">
      <c r="A14" s="2" t="s">
        <v>26</v>
      </c>
      <c r="B14" s="9">
        <v>631</v>
      </c>
      <c r="C14" s="9">
        <v>0</v>
      </c>
      <c r="D14" s="9">
        <v>452</v>
      </c>
      <c r="E14" s="8">
        <v>9</v>
      </c>
      <c r="F14" s="8">
        <v>9</v>
      </c>
      <c r="G14" s="8">
        <v>23</v>
      </c>
      <c r="H14" s="8">
        <v>23</v>
      </c>
      <c r="I14" s="8">
        <v>17</v>
      </c>
      <c r="J14" s="8">
        <v>17</v>
      </c>
      <c r="K14" s="11">
        <f t="shared" si="0"/>
        <v>17</v>
      </c>
      <c r="L14" s="11">
        <f t="shared" si="1"/>
        <v>62.6</v>
      </c>
      <c r="M14" s="23">
        <v>89</v>
      </c>
      <c r="N14" s="23">
        <v>51</v>
      </c>
      <c r="O14" s="23">
        <v>78</v>
      </c>
      <c r="P14" s="11">
        <f t="shared" si="2"/>
        <v>72.666666666666671</v>
      </c>
    </row>
    <row r="15" spans="1:16" ht="15">
      <c r="A15" s="2" t="s">
        <v>27</v>
      </c>
      <c r="B15" s="9">
        <v>335</v>
      </c>
      <c r="C15" s="9">
        <v>3</v>
      </c>
      <c r="D15" s="9">
        <v>261</v>
      </c>
      <c r="E15" s="8">
        <v>10</v>
      </c>
      <c r="F15" s="8">
        <v>10</v>
      </c>
      <c r="G15" s="8">
        <v>22</v>
      </c>
      <c r="H15" s="8">
        <v>19</v>
      </c>
      <c r="I15" s="8">
        <v>19</v>
      </c>
      <c r="J15" s="8">
        <v>16</v>
      </c>
      <c r="K15" s="11">
        <f t="shared" si="0"/>
        <v>17.5</v>
      </c>
      <c r="L15" s="11">
        <f t="shared" si="1"/>
        <v>63.5</v>
      </c>
      <c r="M15" s="23">
        <v>76</v>
      </c>
      <c r="N15" s="23">
        <v>48</v>
      </c>
      <c r="O15" s="23">
        <v>75</v>
      </c>
      <c r="P15" s="11">
        <f t="shared" si="2"/>
        <v>66.333333333333329</v>
      </c>
    </row>
    <row r="16" spans="1:16" ht="15">
      <c r="A16" s="2" t="s">
        <v>28</v>
      </c>
      <c r="B16" s="9">
        <v>399</v>
      </c>
      <c r="C16" s="9">
        <v>4</v>
      </c>
      <c r="D16" s="9">
        <v>198</v>
      </c>
      <c r="E16" s="8">
        <v>0</v>
      </c>
      <c r="F16" s="8">
        <v>0</v>
      </c>
      <c r="G16" s="8">
        <v>9</v>
      </c>
      <c r="H16" s="8">
        <v>9</v>
      </c>
      <c r="I16" s="8">
        <v>6</v>
      </c>
      <c r="J16" s="8">
        <v>6</v>
      </c>
      <c r="K16" s="11">
        <f t="shared" si="0"/>
        <v>6</v>
      </c>
      <c r="L16" s="11">
        <f t="shared" si="1"/>
        <v>42.8</v>
      </c>
      <c r="M16" s="23">
        <v>71</v>
      </c>
      <c r="N16" s="23">
        <v>47</v>
      </c>
      <c r="O16" s="23">
        <v>38</v>
      </c>
      <c r="P16" s="11">
        <f t="shared" si="2"/>
        <v>52</v>
      </c>
    </row>
    <row r="17" spans="1:16" ht="15">
      <c r="A17" s="2" t="s">
        <v>29</v>
      </c>
      <c r="B17" s="9">
        <v>293</v>
      </c>
      <c r="C17" s="9">
        <v>1</v>
      </c>
      <c r="D17" s="9">
        <v>183</v>
      </c>
      <c r="E17" s="8">
        <v>15</v>
      </c>
      <c r="F17" s="8">
        <v>14</v>
      </c>
      <c r="G17" s="8">
        <v>22</v>
      </c>
      <c r="H17" s="8">
        <v>17</v>
      </c>
      <c r="I17" s="8">
        <v>17</v>
      </c>
      <c r="J17" s="8">
        <v>13</v>
      </c>
      <c r="K17" s="11">
        <f t="shared" si="0"/>
        <v>16</v>
      </c>
      <c r="L17" s="11">
        <f t="shared" si="1"/>
        <v>60.8</v>
      </c>
      <c r="M17" s="23">
        <v>64</v>
      </c>
      <c r="N17" s="23">
        <v>64</v>
      </c>
      <c r="O17" s="23">
        <v>88</v>
      </c>
      <c r="P17" s="11">
        <f t="shared" si="2"/>
        <v>72</v>
      </c>
    </row>
    <row r="18" spans="1:16" ht="15">
      <c r="A18" s="2" t="s">
        <v>30</v>
      </c>
      <c r="B18" s="9">
        <v>245</v>
      </c>
      <c r="C18" s="9">
        <v>1</v>
      </c>
      <c r="D18" s="9">
        <v>173</v>
      </c>
      <c r="E18" s="8">
        <v>6</v>
      </c>
      <c r="F18" s="8">
        <v>3</v>
      </c>
      <c r="G18" s="8">
        <v>21</v>
      </c>
      <c r="H18" s="8">
        <v>17</v>
      </c>
      <c r="I18" s="35">
        <v>20</v>
      </c>
      <c r="J18" s="35">
        <v>5</v>
      </c>
      <c r="K18" s="11">
        <f t="shared" si="0"/>
        <v>11.5</v>
      </c>
      <c r="L18" s="11">
        <f t="shared" si="1"/>
        <v>52.7</v>
      </c>
      <c r="M18" s="23">
        <v>66</v>
      </c>
      <c r="N18" s="23">
        <v>31</v>
      </c>
      <c r="O18" s="23">
        <v>52</v>
      </c>
      <c r="P18" s="11">
        <f t="shared" si="2"/>
        <v>49.666666666666664</v>
      </c>
    </row>
    <row r="19" spans="1:16" ht="15">
      <c r="A19" s="2" t="s">
        <v>31</v>
      </c>
      <c r="B19" s="9">
        <v>251</v>
      </c>
      <c r="C19" s="9">
        <v>2</v>
      </c>
      <c r="D19" s="9">
        <v>112</v>
      </c>
      <c r="E19" s="8">
        <v>14</v>
      </c>
      <c r="F19" s="8">
        <v>12</v>
      </c>
      <c r="G19" s="8">
        <v>24</v>
      </c>
      <c r="H19" s="8">
        <v>23</v>
      </c>
      <c r="I19" s="8">
        <v>23</v>
      </c>
      <c r="J19" s="8">
        <v>17</v>
      </c>
      <c r="K19" s="11">
        <f t="shared" si="0"/>
        <v>20</v>
      </c>
      <c r="L19" s="11">
        <f t="shared" si="1"/>
        <v>68</v>
      </c>
      <c r="M19" s="23">
        <v>98</v>
      </c>
      <c r="N19" s="23">
        <v>54</v>
      </c>
      <c r="O19" s="23">
        <v>71</v>
      </c>
      <c r="P19" s="11">
        <f t="shared" si="2"/>
        <v>74.333333333333329</v>
      </c>
    </row>
    <row r="20" spans="1:16" ht="15">
      <c r="A20" s="2" t="s">
        <v>32</v>
      </c>
      <c r="B20" s="9">
        <v>311</v>
      </c>
      <c r="C20" s="9">
        <v>6</v>
      </c>
      <c r="D20" s="9">
        <v>234</v>
      </c>
      <c r="E20" s="8">
        <v>6</v>
      </c>
      <c r="F20" s="8">
        <v>6</v>
      </c>
      <c r="G20" s="8">
        <v>10</v>
      </c>
      <c r="H20" s="8">
        <v>10</v>
      </c>
      <c r="I20" s="8">
        <v>7</v>
      </c>
      <c r="J20" s="8">
        <v>7</v>
      </c>
      <c r="K20" s="11">
        <f t="shared" si="0"/>
        <v>7</v>
      </c>
      <c r="L20" s="11">
        <f t="shared" si="1"/>
        <v>44.6</v>
      </c>
      <c r="M20" s="23">
        <v>44</v>
      </c>
      <c r="N20" s="23">
        <v>48</v>
      </c>
      <c r="O20" s="23">
        <v>66</v>
      </c>
      <c r="P20" s="11">
        <f t="shared" si="2"/>
        <v>52.666666666666664</v>
      </c>
    </row>
    <row r="21" spans="1:16" ht="15">
      <c r="A21" s="2" t="s">
        <v>33</v>
      </c>
      <c r="B21" s="9">
        <v>174</v>
      </c>
      <c r="C21" s="9">
        <v>2</v>
      </c>
      <c r="D21" s="9">
        <v>124</v>
      </c>
      <c r="E21" s="8">
        <v>12</v>
      </c>
      <c r="F21" s="8">
        <v>7</v>
      </c>
      <c r="G21" s="8">
        <v>20</v>
      </c>
      <c r="H21" s="8">
        <v>14</v>
      </c>
      <c r="I21" s="8">
        <v>15</v>
      </c>
      <c r="J21" s="8">
        <v>10</v>
      </c>
      <c r="K21" s="11">
        <f t="shared" si="0"/>
        <v>13</v>
      </c>
      <c r="L21" s="11">
        <f t="shared" si="1"/>
        <v>55.4</v>
      </c>
      <c r="M21" s="23">
        <v>91</v>
      </c>
      <c r="N21" s="23">
        <v>45</v>
      </c>
      <c r="O21" s="23">
        <v>68</v>
      </c>
      <c r="P21" s="11">
        <f t="shared" si="2"/>
        <v>68</v>
      </c>
    </row>
    <row r="22" spans="1:16" ht="15">
      <c r="A22" s="2" t="s">
        <v>34</v>
      </c>
      <c r="B22" s="9">
        <v>480</v>
      </c>
      <c r="C22" s="9">
        <v>12</v>
      </c>
      <c r="D22" s="9">
        <v>227</v>
      </c>
      <c r="E22" s="8">
        <v>-11</v>
      </c>
      <c r="F22" s="8">
        <v>-11</v>
      </c>
      <c r="G22" s="8">
        <v>-1</v>
      </c>
      <c r="H22" s="8">
        <v>-1</v>
      </c>
      <c r="I22" s="8">
        <v>-9</v>
      </c>
      <c r="J22" s="8">
        <v>-9</v>
      </c>
      <c r="K22" s="11">
        <f t="shared" si="0"/>
        <v>-9</v>
      </c>
      <c r="L22" s="11">
        <f t="shared" si="1"/>
        <v>15.8</v>
      </c>
      <c r="M22" s="23">
        <v>82</v>
      </c>
      <c r="N22" s="23">
        <v>50</v>
      </c>
      <c r="O22" s="23">
        <v>76</v>
      </c>
      <c r="P22" s="11">
        <f t="shared" si="2"/>
        <v>69.333333333333329</v>
      </c>
    </row>
    <row r="23" spans="1:16" ht="15">
      <c r="A23" s="2" t="s">
        <v>35</v>
      </c>
      <c r="B23" s="9">
        <v>121</v>
      </c>
      <c r="C23" s="9">
        <v>1</v>
      </c>
      <c r="D23" s="9">
        <v>80</v>
      </c>
      <c r="E23" s="8">
        <v>3</v>
      </c>
      <c r="F23" s="8">
        <v>3</v>
      </c>
      <c r="G23" s="8">
        <v>8</v>
      </c>
      <c r="H23" s="8">
        <v>8</v>
      </c>
      <c r="I23" s="8">
        <v>3</v>
      </c>
      <c r="J23" s="8">
        <v>3</v>
      </c>
      <c r="K23" s="11">
        <f t="shared" si="0"/>
        <v>3</v>
      </c>
      <c r="L23" s="11">
        <f t="shared" si="1"/>
        <v>37.4</v>
      </c>
      <c r="M23" s="26">
        <v>73</v>
      </c>
      <c r="N23" s="27">
        <v>52</v>
      </c>
      <c r="O23" s="27">
        <v>61</v>
      </c>
      <c r="P23" s="11">
        <f t="shared" si="2"/>
        <v>62</v>
      </c>
    </row>
    <row r="24" spans="1:16" ht="15">
      <c r="A24" s="2" t="s">
        <v>36</v>
      </c>
      <c r="B24" s="9">
        <v>168</v>
      </c>
      <c r="C24" s="9">
        <v>5</v>
      </c>
      <c r="D24" s="9">
        <v>116</v>
      </c>
      <c r="E24" s="8">
        <v>20</v>
      </c>
      <c r="F24" s="8">
        <v>20</v>
      </c>
      <c r="G24" s="8">
        <v>24</v>
      </c>
      <c r="H24" s="8">
        <v>24</v>
      </c>
      <c r="I24" s="8">
        <v>21</v>
      </c>
      <c r="J24" s="8">
        <v>21</v>
      </c>
      <c r="K24" s="11">
        <f t="shared" si="0"/>
        <v>21</v>
      </c>
      <c r="L24" s="11">
        <f t="shared" si="1"/>
        <v>69.8</v>
      </c>
      <c r="M24" s="26">
        <v>92</v>
      </c>
      <c r="N24" s="27">
        <v>74</v>
      </c>
      <c r="O24" s="27">
        <v>91</v>
      </c>
      <c r="P24" s="11">
        <f t="shared" si="2"/>
        <v>85.666666666666671</v>
      </c>
    </row>
    <row r="25" spans="1:16" ht="15">
      <c r="A25" s="2" t="s">
        <v>37</v>
      </c>
      <c r="B25" s="9">
        <v>133</v>
      </c>
      <c r="C25" s="9">
        <v>0</v>
      </c>
      <c r="D25" s="9">
        <v>94</v>
      </c>
      <c r="E25" s="8">
        <v>-5</v>
      </c>
      <c r="F25" s="8">
        <v>-5</v>
      </c>
      <c r="G25" s="8">
        <v>13</v>
      </c>
      <c r="H25" s="8">
        <v>13</v>
      </c>
      <c r="I25" s="8">
        <v>-1</v>
      </c>
      <c r="J25" s="8">
        <v>-1</v>
      </c>
      <c r="K25" s="11">
        <f t="shared" si="0"/>
        <v>-1</v>
      </c>
      <c r="L25" s="11">
        <f t="shared" si="1"/>
        <v>30.2</v>
      </c>
      <c r="M25" s="26">
        <v>54</v>
      </c>
      <c r="N25" s="27">
        <v>18</v>
      </c>
      <c r="O25" s="27">
        <v>42</v>
      </c>
      <c r="P25" s="11">
        <f t="shared" si="2"/>
        <v>38</v>
      </c>
    </row>
    <row r="26" spans="1:16" ht="15">
      <c r="A26" s="2" t="s">
        <v>38</v>
      </c>
      <c r="B26" s="9">
        <v>135</v>
      </c>
      <c r="C26" s="9">
        <v>3</v>
      </c>
      <c r="D26" s="9">
        <v>87</v>
      </c>
      <c r="E26" s="8">
        <v>3</v>
      </c>
      <c r="F26" s="8">
        <v>1</v>
      </c>
      <c r="G26" s="8">
        <v>9</v>
      </c>
      <c r="H26" s="8">
        <v>5</v>
      </c>
      <c r="I26" s="8">
        <v>5</v>
      </c>
      <c r="J26" s="8">
        <v>5</v>
      </c>
      <c r="K26" s="11">
        <f t="shared" si="0"/>
        <v>5</v>
      </c>
      <c r="L26" s="11">
        <f t="shared" si="1"/>
        <v>41</v>
      </c>
      <c r="M26" s="26">
        <v>80</v>
      </c>
      <c r="N26" s="27">
        <v>55</v>
      </c>
      <c r="O26" s="27">
        <v>66</v>
      </c>
      <c r="P26" s="11">
        <f t="shared" si="2"/>
        <v>67</v>
      </c>
    </row>
    <row r="27" spans="1:16" ht="15">
      <c r="A27" s="2" t="s">
        <v>39</v>
      </c>
      <c r="B27" s="9">
        <v>91</v>
      </c>
      <c r="C27" s="9">
        <v>2</v>
      </c>
      <c r="D27" s="9">
        <v>80</v>
      </c>
      <c r="E27" s="8">
        <v>3</v>
      </c>
      <c r="F27" s="8">
        <v>3</v>
      </c>
      <c r="G27" s="8">
        <v>11</v>
      </c>
      <c r="H27" s="8">
        <v>11</v>
      </c>
      <c r="I27" s="8">
        <v>8</v>
      </c>
      <c r="J27" s="8">
        <v>8</v>
      </c>
      <c r="K27" s="11">
        <f t="shared" si="0"/>
        <v>8</v>
      </c>
      <c r="L27" s="11">
        <f t="shared" si="1"/>
        <v>46.4</v>
      </c>
      <c r="M27" s="26">
        <v>29</v>
      </c>
      <c r="N27" s="27">
        <v>17</v>
      </c>
      <c r="O27" s="27">
        <v>19</v>
      </c>
      <c r="P27" s="11">
        <f t="shared" si="2"/>
        <v>21.666666666666668</v>
      </c>
    </row>
    <row r="28" spans="1:16" ht="15">
      <c r="A28" s="2" t="s">
        <v>40</v>
      </c>
      <c r="B28" s="9">
        <v>146</v>
      </c>
      <c r="C28" s="9">
        <v>2</v>
      </c>
      <c r="D28" s="9">
        <v>102</v>
      </c>
      <c r="E28" s="8">
        <v>14</v>
      </c>
      <c r="F28" s="8">
        <v>12</v>
      </c>
      <c r="G28" s="8">
        <v>22</v>
      </c>
      <c r="H28" s="8">
        <v>19</v>
      </c>
      <c r="I28" s="8">
        <v>19</v>
      </c>
      <c r="J28" s="8">
        <v>15</v>
      </c>
      <c r="K28" s="11">
        <f t="shared" si="0"/>
        <v>17</v>
      </c>
      <c r="L28" s="11">
        <f t="shared" si="1"/>
        <v>62.6</v>
      </c>
      <c r="M28" s="26">
        <v>73</v>
      </c>
      <c r="N28" s="27">
        <v>54</v>
      </c>
      <c r="O28" s="27">
        <v>72</v>
      </c>
      <c r="P28" s="11">
        <f t="shared" si="2"/>
        <v>66.333333333333329</v>
      </c>
    </row>
    <row r="29" spans="1:16" ht="15">
      <c r="A29" s="2" t="s">
        <v>41</v>
      </c>
      <c r="B29" s="9">
        <v>71</v>
      </c>
      <c r="C29" s="9">
        <v>0</v>
      </c>
      <c r="D29" s="9">
        <v>58</v>
      </c>
      <c r="E29" s="8">
        <v>5</v>
      </c>
      <c r="F29" s="8">
        <v>5</v>
      </c>
      <c r="G29" s="8">
        <v>15</v>
      </c>
      <c r="H29" s="8">
        <v>15</v>
      </c>
      <c r="I29" s="8">
        <v>9</v>
      </c>
      <c r="J29" s="8">
        <v>9</v>
      </c>
      <c r="K29" s="11">
        <f t="shared" si="0"/>
        <v>9</v>
      </c>
      <c r="L29" s="11">
        <f t="shared" si="1"/>
        <v>48.2</v>
      </c>
      <c r="M29" s="26">
        <v>33</v>
      </c>
      <c r="N29" s="27">
        <v>12</v>
      </c>
      <c r="O29" s="27">
        <v>15</v>
      </c>
      <c r="P29" s="11">
        <f t="shared" si="2"/>
        <v>20</v>
      </c>
    </row>
    <row r="30" spans="1:16" ht="15">
      <c r="A30" s="2" t="s">
        <v>42</v>
      </c>
      <c r="B30" s="9">
        <v>75</v>
      </c>
      <c r="C30" s="9">
        <v>0</v>
      </c>
      <c r="D30" s="9">
        <v>34</v>
      </c>
      <c r="E30" s="8">
        <v>-13</v>
      </c>
      <c r="F30" s="8">
        <v>-14</v>
      </c>
      <c r="G30" s="8">
        <v>-8</v>
      </c>
      <c r="H30" s="8">
        <v>-8</v>
      </c>
      <c r="I30" s="8">
        <v>-13</v>
      </c>
      <c r="J30" s="8">
        <v>-17</v>
      </c>
      <c r="K30" s="11">
        <f t="shared" si="0"/>
        <v>-13</v>
      </c>
      <c r="L30" s="11">
        <f t="shared" si="1"/>
        <v>8.6000000000000014</v>
      </c>
      <c r="M30" s="26">
        <v>77</v>
      </c>
      <c r="N30" s="27">
        <v>66</v>
      </c>
      <c r="O30" s="27">
        <v>84</v>
      </c>
      <c r="P30" s="11">
        <f t="shared" si="2"/>
        <v>75.666666666666671</v>
      </c>
    </row>
    <row r="31" spans="1:16" ht="15">
      <c r="A31" s="2" t="s">
        <v>43</v>
      </c>
      <c r="B31" s="9">
        <v>76</v>
      </c>
      <c r="C31" s="9">
        <v>2</v>
      </c>
      <c r="D31" s="9">
        <v>30</v>
      </c>
      <c r="E31" s="8">
        <v>8</v>
      </c>
      <c r="F31" s="8">
        <v>3</v>
      </c>
      <c r="G31" s="8">
        <v>11</v>
      </c>
      <c r="H31" s="8">
        <v>6</v>
      </c>
      <c r="I31" s="8">
        <v>11</v>
      </c>
      <c r="J31" s="8">
        <v>8</v>
      </c>
      <c r="K31" s="11">
        <f t="shared" si="0"/>
        <v>8</v>
      </c>
      <c r="L31" s="11">
        <f t="shared" si="1"/>
        <v>46.4</v>
      </c>
      <c r="M31" s="26">
        <v>25</v>
      </c>
      <c r="N31" s="27">
        <v>23</v>
      </c>
      <c r="O31" s="27">
        <v>23</v>
      </c>
      <c r="P31" s="11">
        <f t="shared" si="2"/>
        <v>23.666666666666668</v>
      </c>
    </row>
    <row r="32" spans="1:16" ht="15">
      <c r="A32" s="2" t="s">
        <v>44</v>
      </c>
      <c r="B32" s="9">
        <v>93</v>
      </c>
      <c r="C32" s="9">
        <v>1</v>
      </c>
      <c r="D32" s="9">
        <v>60</v>
      </c>
      <c r="E32" s="8">
        <v>0</v>
      </c>
      <c r="F32" s="8">
        <v>0</v>
      </c>
      <c r="G32" s="8">
        <v>3</v>
      </c>
      <c r="H32" s="8">
        <v>3</v>
      </c>
      <c r="I32" s="8">
        <v>-5</v>
      </c>
      <c r="J32" s="8">
        <v>-5</v>
      </c>
      <c r="K32" s="11">
        <f t="shared" si="0"/>
        <v>0</v>
      </c>
      <c r="L32" s="11">
        <f t="shared" si="1"/>
        <v>32</v>
      </c>
      <c r="M32" s="26">
        <v>63</v>
      </c>
      <c r="N32" s="27">
        <v>38</v>
      </c>
      <c r="O32" s="27">
        <v>73</v>
      </c>
      <c r="P32" s="11">
        <f t="shared" si="2"/>
        <v>58</v>
      </c>
    </row>
    <row r="33" spans="1:16" ht="15">
      <c r="A33" s="2" t="s">
        <v>45</v>
      </c>
      <c r="B33" s="9">
        <v>18</v>
      </c>
      <c r="C33" s="9">
        <v>0</v>
      </c>
      <c r="D33" s="9">
        <v>18</v>
      </c>
      <c r="E33" s="8">
        <v>1</v>
      </c>
      <c r="F33" s="8">
        <v>1</v>
      </c>
      <c r="G33" s="8">
        <v>6</v>
      </c>
      <c r="H33" s="8">
        <v>6</v>
      </c>
      <c r="I33" s="8">
        <v>3</v>
      </c>
      <c r="J33" s="8">
        <v>3</v>
      </c>
      <c r="K33" s="11">
        <f t="shared" si="0"/>
        <v>3</v>
      </c>
      <c r="L33" s="11">
        <f t="shared" si="1"/>
        <v>37.4</v>
      </c>
      <c r="M33" s="26">
        <v>17</v>
      </c>
      <c r="N33" s="27">
        <v>10</v>
      </c>
      <c r="O33" s="27">
        <v>15</v>
      </c>
      <c r="P33" s="11">
        <f t="shared" si="2"/>
        <v>14</v>
      </c>
    </row>
    <row r="34" spans="1:16" ht="15">
      <c r="A34" s="2" t="s">
        <v>47</v>
      </c>
      <c r="B34" s="9">
        <v>79</v>
      </c>
      <c r="C34" s="9">
        <v>2</v>
      </c>
      <c r="D34" s="9">
        <v>19</v>
      </c>
      <c r="E34" s="8">
        <v>20</v>
      </c>
      <c r="F34" s="8">
        <v>18</v>
      </c>
      <c r="G34" s="8">
        <v>25</v>
      </c>
      <c r="H34" s="8">
        <v>22</v>
      </c>
      <c r="I34" s="8">
        <v>22</v>
      </c>
      <c r="J34" s="8">
        <v>21</v>
      </c>
      <c r="K34" s="11">
        <f t="shared" si="0"/>
        <v>21.5</v>
      </c>
      <c r="L34" s="11">
        <f t="shared" si="1"/>
        <v>70.7</v>
      </c>
      <c r="M34" s="26">
        <v>63</v>
      </c>
      <c r="N34" s="27">
        <v>63</v>
      </c>
      <c r="O34" s="27">
        <v>73</v>
      </c>
      <c r="P34" s="11">
        <f t="shared" si="2"/>
        <v>66.333333333333329</v>
      </c>
    </row>
    <row r="37" spans="1:16">
      <c r="D37" s="60" t="s">
        <v>3</v>
      </c>
      <c r="E37" s="60" t="s">
        <v>4</v>
      </c>
      <c r="F37" s="60" t="s">
        <v>5</v>
      </c>
      <c r="G37" s="16"/>
    </row>
    <row r="38" spans="1:16" ht="15">
      <c r="D38" s="7">
        <v>833</v>
      </c>
      <c r="E38" s="7">
        <v>8</v>
      </c>
      <c r="F38" s="7">
        <v>18</v>
      </c>
      <c r="G38" s="60" t="s">
        <v>58</v>
      </c>
    </row>
    <row r="39" spans="1:16" ht="15">
      <c r="D39" s="7">
        <v>229</v>
      </c>
      <c r="E39" s="7">
        <v>7</v>
      </c>
      <c r="F39" s="7">
        <v>1</v>
      </c>
      <c r="G39" s="60" t="s">
        <v>59</v>
      </c>
    </row>
    <row r="40" spans="1:16" ht="15">
      <c r="D40" s="7">
        <v>159</v>
      </c>
      <c r="E40" s="7">
        <v>1</v>
      </c>
      <c r="F40" s="7">
        <v>22</v>
      </c>
      <c r="G40" s="60" t="s">
        <v>60</v>
      </c>
    </row>
    <row r="41" spans="1:16" ht="15">
      <c r="D41" s="7">
        <v>89</v>
      </c>
      <c r="E41" s="7">
        <v>0</v>
      </c>
      <c r="F41" s="7">
        <v>51</v>
      </c>
      <c r="G41" s="60" t="s">
        <v>61</v>
      </c>
    </row>
    <row r="42" spans="1:16" ht="15">
      <c r="D42" s="7">
        <v>30</v>
      </c>
      <c r="E42" s="7">
        <v>1</v>
      </c>
      <c r="F42" s="7">
        <v>5</v>
      </c>
      <c r="G42" s="60" t="s">
        <v>62</v>
      </c>
    </row>
  </sheetData>
  <mergeCells count="4">
    <mergeCell ref="E1:J1"/>
    <mergeCell ref="E2:F2"/>
    <mergeCell ref="G2:H2"/>
    <mergeCell ref="I2:J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50"/>
  <sheetViews>
    <sheetView workbookViewId="0">
      <selection activeCell="L34" activeCellId="1" sqref="P34 L34"/>
    </sheetView>
  </sheetViews>
  <sheetFormatPr defaultColWidth="14.42578125" defaultRowHeight="15.75" customHeight="1"/>
  <cols>
    <col min="2" max="2" width="11.85546875" customWidth="1"/>
    <col min="3" max="3" width="7.7109375" customWidth="1"/>
    <col min="4" max="4" width="11.85546875" customWidth="1"/>
    <col min="5" max="5" width="10.140625" customWidth="1"/>
    <col min="6" max="6" width="5.5703125" customWidth="1"/>
    <col min="7" max="7" width="10.140625" customWidth="1"/>
    <col min="8" max="8" width="5.5703125" customWidth="1"/>
    <col min="9" max="9" width="10" customWidth="1"/>
    <col min="10" max="10" width="5.5703125" customWidth="1"/>
    <col min="11" max="11" width="11.42578125" customWidth="1"/>
    <col min="12" max="12" width="9.28515625" customWidth="1"/>
    <col min="13" max="13" width="9.5703125" customWidth="1"/>
    <col min="14" max="14" width="11.5703125" customWidth="1"/>
    <col min="15" max="15" width="9.42578125" customWidth="1"/>
  </cols>
  <sheetData>
    <row r="1" spans="1:16" ht="15.75" customHeight="1">
      <c r="A1" s="16"/>
      <c r="B1" s="16"/>
      <c r="C1" s="16"/>
      <c r="D1" s="16"/>
      <c r="E1" s="120" t="s">
        <v>2</v>
      </c>
      <c r="F1" s="121"/>
      <c r="G1" s="121"/>
      <c r="H1" s="121"/>
      <c r="I1" s="121"/>
      <c r="J1" s="122"/>
    </row>
    <row r="2" spans="1:16" ht="15.75" customHeight="1">
      <c r="A2" s="49"/>
      <c r="B2" s="128">
        <v>43887</v>
      </c>
      <c r="C2" s="121"/>
      <c r="D2" s="122"/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50" t="s">
        <v>57</v>
      </c>
      <c r="B3" s="51" t="s">
        <v>52</v>
      </c>
      <c r="C3" s="51" t="s">
        <v>53</v>
      </c>
      <c r="D3" s="51" t="s">
        <v>54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.75" customHeight="1">
      <c r="A4" s="52" t="s">
        <v>13</v>
      </c>
      <c r="B4" s="55">
        <v>65187</v>
      </c>
      <c r="C4" s="55">
        <v>2615</v>
      </c>
      <c r="D4" s="55">
        <v>20935</v>
      </c>
      <c r="E4" s="22">
        <v>11</v>
      </c>
      <c r="F4" s="42">
        <v>10</v>
      </c>
      <c r="G4" s="42">
        <v>15</v>
      </c>
      <c r="H4" s="42">
        <v>13</v>
      </c>
      <c r="I4" s="42">
        <v>14</v>
      </c>
      <c r="J4" s="42">
        <v>11</v>
      </c>
      <c r="K4" s="11">
        <f t="shared" ref="K4:K34" si="0">MEDIAN(E4:J4)</f>
        <v>12</v>
      </c>
      <c r="L4" s="11">
        <f t="shared" ref="L4:L34" si="1">(K4*9/5)+32</f>
        <v>53.6</v>
      </c>
      <c r="M4" s="23">
        <v>96</v>
      </c>
      <c r="N4" s="23">
        <v>77</v>
      </c>
      <c r="O4" s="23">
        <v>76</v>
      </c>
      <c r="P4" s="11">
        <f t="shared" ref="P4:P34" si="2">AVERAGE(M4:O4)</f>
        <v>83</v>
      </c>
    </row>
    <row r="5" spans="1:16" ht="15.75" customHeight="1">
      <c r="A5" s="52" t="s">
        <v>17</v>
      </c>
      <c r="B5" s="55">
        <v>1205</v>
      </c>
      <c r="C5" s="56">
        <v>1</v>
      </c>
      <c r="D5" s="56">
        <v>822</v>
      </c>
      <c r="E5" s="57">
        <v>15</v>
      </c>
      <c r="F5" s="22">
        <v>12</v>
      </c>
      <c r="G5" s="22">
        <v>11</v>
      </c>
      <c r="H5" s="22">
        <v>10</v>
      </c>
      <c r="I5" s="22">
        <v>11</v>
      </c>
      <c r="J5" s="22">
        <v>10</v>
      </c>
      <c r="K5" s="11">
        <f t="shared" si="0"/>
        <v>11</v>
      </c>
      <c r="L5" s="11">
        <f t="shared" si="1"/>
        <v>51.8</v>
      </c>
      <c r="M5" s="23">
        <v>88</v>
      </c>
      <c r="N5" s="23">
        <v>88</v>
      </c>
      <c r="O5" s="23">
        <v>82</v>
      </c>
      <c r="P5" s="11">
        <f t="shared" si="2"/>
        <v>86</v>
      </c>
    </row>
    <row r="6" spans="1:16" ht="15.75" customHeight="1">
      <c r="A6" s="52" t="s">
        <v>18</v>
      </c>
      <c r="B6" s="55">
        <v>1347</v>
      </c>
      <c r="C6" s="56">
        <v>7</v>
      </c>
      <c r="D6" s="56">
        <v>843</v>
      </c>
      <c r="E6" s="22">
        <v>17</v>
      </c>
      <c r="F6" s="4">
        <v>17</v>
      </c>
      <c r="G6" s="22">
        <v>28</v>
      </c>
      <c r="H6" s="4">
        <v>28</v>
      </c>
      <c r="I6" s="22">
        <v>21</v>
      </c>
      <c r="J6" s="22">
        <v>21</v>
      </c>
      <c r="K6" s="11">
        <f t="shared" si="0"/>
        <v>21</v>
      </c>
      <c r="L6" s="11">
        <f t="shared" si="1"/>
        <v>69.8</v>
      </c>
      <c r="M6" s="23">
        <v>98</v>
      </c>
      <c r="N6" s="23">
        <v>55</v>
      </c>
      <c r="O6" s="23">
        <v>90</v>
      </c>
      <c r="P6" s="11">
        <f t="shared" si="2"/>
        <v>81</v>
      </c>
    </row>
    <row r="7" spans="1:16" ht="15.75" customHeight="1">
      <c r="A7" s="52" t="s">
        <v>19</v>
      </c>
      <c r="B7" s="55">
        <v>1271</v>
      </c>
      <c r="C7" s="56">
        <v>19</v>
      </c>
      <c r="D7" s="55">
        <v>1025</v>
      </c>
      <c r="E7" s="24">
        <v>7</v>
      </c>
      <c r="F7" s="24">
        <v>7</v>
      </c>
      <c r="G7" s="24">
        <v>7</v>
      </c>
      <c r="H7" s="24">
        <v>7</v>
      </c>
      <c r="I7" s="24">
        <v>6</v>
      </c>
      <c r="J7" s="24">
        <v>6</v>
      </c>
      <c r="K7" s="11">
        <f t="shared" si="0"/>
        <v>7</v>
      </c>
      <c r="L7" s="11">
        <f t="shared" si="1"/>
        <v>44.6</v>
      </c>
      <c r="M7" s="23">
        <v>93</v>
      </c>
      <c r="N7" s="23">
        <v>91</v>
      </c>
      <c r="O7" s="23">
        <v>82</v>
      </c>
      <c r="P7" s="11">
        <f t="shared" si="2"/>
        <v>88.666666666666671</v>
      </c>
    </row>
    <row r="8" spans="1:16" ht="15.75" customHeight="1">
      <c r="A8" s="52" t="s">
        <v>20</v>
      </c>
      <c r="B8" s="55">
        <v>1016</v>
      </c>
      <c r="C8" s="56">
        <v>4</v>
      </c>
      <c r="D8" s="56">
        <v>779</v>
      </c>
      <c r="E8" s="25">
        <v>15</v>
      </c>
      <c r="F8" s="58"/>
      <c r="G8" s="25">
        <v>13</v>
      </c>
      <c r="H8" s="58"/>
      <c r="I8" s="25">
        <v>12</v>
      </c>
      <c r="J8" s="58"/>
      <c r="K8" s="11">
        <f t="shared" si="0"/>
        <v>13</v>
      </c>
      <c r="L8" s="11">
        <f t="shared" si="1"/>
        <v>55.4</v>
      </c>
      <c r="M8" s="23">
        <v>91</v>
      </c>
      <c r="N8" s="23">
        <v>83</v>
      </c>
      <c r="O8" s="23">
        <v>85</v>
      </c>
      <c r="P8" s="11">
        <f t="shared" si="2"/>
        <v>86.333333333333329</v>
      </c>
    </row>
    <row r="9" spans="1:16" ht="15.75" customHeight="1">
      <c r="A9" s="52" t="s">
        <v>21</v>
      </c>
      <c r="B9" s="56">
        <v>989</v>
      </c>
      <c r="C9" s="56">
        <v>6</v>
      </c>
      <c r="D9" s="56">
        <v>733</v>
      </c>
      <c r="E9" s="25">
        <v>11</v>
      </c>
      <c r="F9" s="25">
        <v>9</v>
      </c>
      <c r="G9" s="25">
        <v>11</v>
      </c>
      <c r="H9" s="25">
        <v>11</v>
      </c>
      <c r="I9" s="25">
        <v>11</v>
      </c>
      <c r="J9" s="25">
        <v>9</v>
      </c>
      <c r="K9" s="11">
        <f t="shared" si="0"/>
        <v>11</v>
      </c>
      <c r="L9" s="11">
        <f t="shared" si="1"/>
        <v>51.8</v>
      </c>
      <c r="M9" s="23">
        <v>98</v>
      </c>
      <c r="N9" s="23">
        <v>76</v>
      </c>
      <c r="O9" s="23">
        <v>74</v>
      </c>
      <c r="P9" s="11">
        <f t="shared" si="2"/>
        <v>82.666666666666671</v>
      </c>
    </row>
    <row r="10" spans="1:16" ht="15.75" customHeight="1">
      <c r="A10" s="52" t="s">
        <v>22</v>
      </c>
      <c r="B10" s="56">
        <v>934</v>
      </c>
      <c r="C10" s="56">
        <v>1</v>
      </c>
      <c r="D10" s="56">
        <v>719</v>
      </c>
      <c r="E10" s="25">
        <v>17</v>
      </c>
      <c r="G10" s="25">
        <v>18</v>
      </c>
      <c r="H10" s="58"/>
      <c r="I10" s="25">
        <v>12</v>
      </c>
      <c r="J10" s="58"/>
      <c r="K10" s="11">
        <f t="shared" si="0"/>
        <v>17</v>
      </c>
      <c r="L10" s="11">
        <f t="shared" si="1"/>
        <v>62.6</v>
      </c>
      <c r="M10" s="23">
        <v>80</v>
      </c>
      <c r="N10" s="23">
        <v>68</v>
      </c>
      <c r="O10" s="23">
        <v>77</v>
      </c>
      <c r="P10" s="11">
        <f t="shared" si="2"/>
        <v>75</v>
      </c>
    </row>
    <row r="11" spans="1:16" ht="15.75" customHeight="1">
      <c r="A11" s="52" t="s">
        <v>23</v>
      </c>
      <c r="B11" s="56">
        <v>576</v>
      </c>
      <c r="C11" s="56">
        <v>6</v>
      </c>
      <c r="D11" s="56">
        <v>372</v>
      </c>
      <c r="E11" s="25">
        <v>11</v>
      </c>
      <c r="F11" s="25">
        <v>9</v>
      </c>
      <c r="G11" s="25">
        <v>15</v>
      </c>
      <c r="H11" s="25">
        <v>13</v>
      </c>
      <c r="I11" s="25">
        <v>14</v>
      </c>
      <c r="J11" s="25">
        <v>13</v>
      </c>
      <c r="K11" s="11">
        <f t="shared" si="0"/>
        <v>13</v>
      </c>
      <c r="L11" s="11">
        <f t="shared" si="1"/>
        <v>55.4</v>
      </c>
      <c r="M11" s="23">
        <v>94</v>
      </c>
      <c r="N11" s="23">
        <v>79</v>
      </c>
      <c r="O11" s="23">
        <v>81</v>
      </c>
      <c r="P11" s="11">
        <f t="shared" si="2"/>
        <v>84.666666666666671</v>
      </c>
    </row>
    <row r="12" spans="1:16" ht="15.75" customHeight="1">
      <c r="A12" s="52" t="s">
        <v>24</v>
      </c>
      <c r="B12" s="56">
        <v>531</v>
      </c>
      <c r="C12" s="56">
        <v>3</v>
      </c>
      <c r="D12" s="56">
        <v>295</v>
      </c>
      <c r="E12" s="24">
        <v>13</v>
      </c>
      <c r="F12" s="24">
        <v>11</v>
      </c>
      <c r="G12" s="24">
        <v>20</v>
      </c>
      <c r="H12" s="24">
        <v>17</v>
      </c>
      <c r="I12" s="24">
        <v>19</v>
      </c>
      <c r="J12" s="24">
        <v>16</v>
      </c>
      <c r="K12" s="11">
        <f t="shared" si="0"/>
        <v>16.5</v>
      </c>
      <c r="L12" s="11">
        <f t="shared" si="1"/>
        <v>61.7</v>
      </c>
      <c r="M12" s="23">
        <v>81</v>
      </c>
      <c r="N12" s="23">
        <v>53</v>
      </c>
      <c r="O12" s="23">
        <v>59</v>
      </c>
      <c r="P12" s="11">
        <f t="shared" si="2"/>
        <v>64.333333333333329</v>
      </c>
    </row>
    <row r="13" spans="1:16" ht="15.75" customHeight="1">
      <c r="A13" s="52" t="s">
        <v>25</v>
      </c>
      <c r="B13" s="56">
        <v>756</v>
      </c>
      <c r="C13" s="56">
        <v>6</v>
      </c>
      <c r="D13" s="56">
        <v>358</v>
      </c>
      <c r="E13" s="25">
        <v>5</v>
      </c>
      <c r="F13" s="25">
        <v>5</v>
      </c>
      <c r="G13" s="25">
        <v>7</v>
      </c>
      <c r="H13" s="25">
        <v>7</v>
      </c>
      <c r="I13" s="25">
        <v>4</v>
      </c>
      <c r="J13" s="25">
        <v>4</v>
      </c>
      <c r="K13" s="11">
        <f t="shared" si="0"/>
        <v>5</v>
      </c>
      <c r="L13" s="11">
        <f t="shared" si="1"/>
        <v>41</v>
      </c>
      <c r="M13" s="23">
        <v>98</v>
      </c>
      <c r="N13" s="23">
        <v>56</v>
      </c>
      <c r="O13" s="23">
        <v>65</v>
      </c>
      <c r="P13" s="11">
        <f t="shared" si="2"/>
        <v>73</v>
      </c>
    </row>
    <row r="14" spans="1:16" ht="15.75" customHeight="1">
      <c r="A14" s="52" t="s">
        <v>26</v>
      </c>
      <c r="B14" s="56">
        <v>631</v>
      </c>
      <c r="C14" s="56">
        <v>0</v>
      </c>
      <c r="D14" s="56">
        <v>467</v>
      </c>
      <c r="E14" s="25">
        <v>11</v>
      </c>
      <c r="F14" s="25">
        <v>11</v>
      </c>
      <c r="G14" s="25">
        <v>12</v>
      </c>
      <c r="H14" s="25">
        <v>12</v>
      </c>
      <c r="I14" s="25">
        <v>10</v>
      </c>
      <c r="J14" s="25">
        <v>10</v>
      </c>
      <c r="K14" s="11">
        <f t="shared" si="0"/>
        <v>11</v>
      </c>
      <c r="L14" s="11">
        <f t="shared" si="1"/>
        <v>51.8</v>
      </c>
      <c r="M14" s="23">
        <v>88</v>
      </c>
      <c r="N14" s="23">
        <v>72</v>
      </c>
      <c r="O14" s="23">
        <v>71</v>
      </c>
      <c r="P14" s="11">
        <f t="shared" si="2"/>
        <v>77</v>
      </c>
    </row>
    <row r="15" spans="1:16" ht="15.75" customHeight="1">
      <c r="A15" s="52" t="s">
        <v>27</v>
      </c>
      <c r="B15" s="56">
        <v>336</v>
      </c>
      <c r="C15" s="56">
        <v>3</v>
      </c>
      <c r="D15" s="56">
        <v>272</v>
      </c>
      <c r="E15" s="25">
        <v>10</v>
      </c>
      <c r="F15" s="25">
        <v>10</v>
      </c>
      <c r="G15" s="25">
        <v>11</v>
      </c>
      <c r="H15" s="25">
        <v>10</v>
      </c>
      <c r="I15" s="25">
        <v>10</v>
      </c>
      <c r="J15" s="25">
        <v>9</v>
      </c>
      <c r="K15" s="11">
        <f t="shared" si="0"/>
        <v>10</v>
      </c>
      <c r="L15" s="11">
        <f t="shared" si="1"/>
        <v>50</v>
      </c>
      <c r="M15" s="23">
        <v>86</v>
      </c>
      <c r="N15" s="23">
        <v>73</v>
      </c>
      <c r="O15" s="23">
        <v>74</v>
      </c>
      <c r="P15" s="11">
        <f t="shared" si="2"/>
        <v>77.666666666666671</v>
      </c>
    </row>
    <row r="16" spans="1:16" ht="15.75" customHeight="1">
      <c r="A16" s="52" t="s">
        <v>28</v>
      </c>
      <c r="B16" s="56">
        <v>400</v>
      </c>
      <c r="C16" s="56">
        <v>4</v>
      </c>
      <c r="D16" s="56">
        <v>235</v>
      </c>
      <c r="E16" s="25">
        <v>4</v>
      </c>
      <c r="F16" s="25">
        <v>4</v>
      </c>
      <c r="G16" s="25">
        <v>8</v>
      </c>
      <c r="H16" s="25">
        <v>8</v>
      </c>
      <c r="I16" s="25">
        <v>6</v>
      </c>
      <c r="J16" s="25">
        <v>6</v>
      </c>
      <c r="K16" s="11">
        <f t="shared" si="0"/>
        <v>6</v>
      </c>
      <c r="L16" s="11">
        <f t="shared" si="1"/>
        <v>42.8</v>
      </c>
      <c r="M16" s="23">
        <v>45</v>
      </c>
      <c r="N16" s="23">
        <v>33</v>
      </c>
      <c r="O16" s="23">
        <v>44</v>
      </c>
      <c r="P16" s="11">
        <f t="shared" si="2"/>
        <v>40.666666666666664</v>
      </c>
    </row>
    <row r="17" spans="1:16" ht="15.75" customHeight="1">
      <c r="A17" s="52" t="s">
        <v>29</v>
      </c>
      <c r="B17" s="56">
        <v>294</v>
      </c>
      <c r="C17" s="56">
        <v>1</v>
      </c>
      <c r="D17" s="56">
        <v>205</v>
      </c>
      <c r="E17" s="25">
        <v>16</v>
      </c>
      <c r="F17" s="25">
        <v>14</v>
      </c>
      <c r="G17" s="25">
        <v>17</v>
      </c>
      <c r="H17" s="25">
        <v>14</v>
      </c>
      <c r="I17" s="25">
        <v>14</v>
      </c>
      <c r="J17" s="25">
        <v>13</v>
      </c>
      <c r="K17" s="11">
        <f t="shared" si="0"/>
        <v>14</v>
      </c>
      <c r="L17" s="11">
        <f t="shared" si="1"/>
        <v>57.2</v>
      </c>
      <c r="M17" s="23">
        <v>94</v>
      </c>
      <c r="N17" s="23">
        <v>80</v>
      </c>
      <c r="O17" s="23">
        <v>85</v>
      </c>
      <c r="P17" s="11">
        <f t="shared" si="2"/>
        <v>86.333333333333329</v>
      </c>
    </row>
    <row r="18" spans="1:16" ht="15.75" customHeight="1">
      <c r="A18" s="52" t="s">
        <v>30</v>
      </c>
      <c r="B18" s="56">
        <v>245</v>
      </c>
      <c r="C18" s="56">
        <v>1</v>
      </c>
      <c r="D18" s="56">
        <v>187</v>
      </c>
      <c r="E18" s="25">
        <v>10</v>
      </c>
      <c r="F18" s="25">
        <v>8</v>
      </c>
      <c r="G18" s="25">
        <v>16</v>
      </c>
      <c r="H18" s="25">
        <v>14</v>
      </c>
      <c r="I18" s="25">
        <v>14</v>
      </c>
      <c r="J18" s="25">
        <v>9</v>
      </c>
      <c r="K18" s="11">
        <f t="shared" si="0"/>
        <v>12</v>
      </c>
      <c r="L18" s="11">
        <f t="shared" si="1"/>
        <v>53.6</v>
      </c>
      <c r="M18" s="23">
        <v>72</v>
      </c>
      <c r="N18" s="23">
        <v>57</v>
      </c>
      <c r="O18" s="23">
        <v>66</v>
      </c>
      <c r="P18" s="11">
        <f t="shared" si="2"/>
        <v>65</v>
      </c>
    </row>
    <row r="19" spans="1:16" ht="15.75" customHeight="1">
      <c r="A19" s="52" t="s">
        <v>31</v>
      </c>
      <c r="B19" s="56">
        <v>252</v>
      </c>
      <c r="C19" s="56">
        <v>2</v>
      </c>
      <c r="D19" s="56">
        <v>138</v>
      </c>
      <c r="E19" s="25">
        <v>17</v>
      </c>
      <c r="F19" s="25">
        <v>16</v>
      </c>
      <c r="G19" s="25">
        <v>25</v>
      </c>
      <c r="H19" s="25">
        <v>24</v>
      </c>
      <c r="I19" s="25">
        <v>25</v>
      </c>
      <c r="J19" s="25">
        <v>20</v>
      </c>
      <c r="K19" s="11">
        <f t="shared" si="0"/>
        <v>22</v>
      </c>
      <c r="L19" s="11">
        <f t="shared" si="1"/>
        <v>71.599999999999994</v>
      </c>
      <c r="M19" s="23">
        <v>96</v>
      </c>
      <c r="N19" s="23">
        <v>62</v>
      </c>
      <c r="O19" s="23">
        <v>81</v>
      </c>
      <c r="P19" s="11">
        <f t="shared" si="2"/>
        <v>79.666666666666671</v>
      </c>
    </row>
    <row r="20" spans="1:16" ht="15.75" customHeight="1">
      <c r="A20" s="52" t="s">
        <v>32</v>
      </c>
      <c r="B20" s="56">
        <v>312</v>
      </c>
      <c r="C20" s="56">
        <v>6</v>
      </c>
      <c r="D20" s="56">
        <v>248</v>
      </c>
      <c r="E20" s="25">
        <v>3</v>
      </c>
      <c r="F20" s="25">
        <v>3</v>
      </c>
      <c r="G20" s="25">
        <v>7</v>
      </c>
      <c r="H20" s="25">
        <v>7</v>
      </c>
      <c r="I20" s="25">
        <v>0</v>
      </c>
      <c r="J20" s="25">
        <v>0</v>
      </c>
      <c r="K20" s="11">
        <f t="shared" si="0"/>
        <v>3</v>
      </c>
      <c r="L20" s="11">
        <f t="shared" si="1"/>
        <v>37.4</v>
      </c>
      <c r="M20" s="23">
        <v>50</v>
      </c>
      <c r="N20" s="23">
        <v>36</v>
      </c>
      <c r="O20" s="23">
        <v>66</v>
      </c>
      <c r="P20" s="11">
        <f t="shared" si="2"/>
        <v>50.666666666666664</v>
      </c>
    </row>
    <row r="21" spans="1:16" ht="15.75" customHeight="1">
      <c r="A21" s="52" t="s">
        <v>33</v>
      </c>
      <c r="B21" s="56">
        <v>174</v>
      </c>
      <c r="C21" s="56">
        <v>2</v>
      </c>
      <c r="D21" s="56">
        <v>129</v>
      </c>
      <c r="E21" s="8">
        <v>12</v>
      </c>
      <c r="F21" s="8">
        <v>8</v>
      </c>
      <c r="G21" s="8">
        <v>20</v>
      </c>
      <c r="H21" s="8">
        <v>18</v>
      </c>
      <c r="I21" s="8">
        <v>18</v>
      </c>
      <c r="J21" s="8">
        <v>11</v>
      </c>
      <c r="K21" s="11">
        <f t="shared" si="0"/>
        <v>15</v>
      </c>
      <c r="L21" s="11">
        <f t="shared" si="1"/>
        <v>59</v>
      </c>
      <c r="M21" s="23">
        <v>79</v>
      </c>
      <c r="N21" s="23">
        <v>40</v>
      </c>
      <c r="O21" s="23">
        <v>57</v>
      </c>
      <c r="P21" s="11">
        <f t="shared" si="2"/>
        <v>58.666666666666664</v>
      </c>
    </row>
    <row r="22" spans="1:16" ht="15.75" customHeight="1">
      <c r="A22" s="52" t="s">
        <v>34</v>
      </c>
      <c r="B22" s="56">
        <v>480</v>
      </c>
      <c r="C22" s="56">
        <v>12</v>
      </c>
      <c r="D22" s="56">
        <v>248</v>
      </c>
      <c r="E22" s="25">
        <v>-10</v>
      </c>
      <c r="F22" s="25">
        <v>-10</v>
      </c>
      <c r="G22" s="25">
        <v>-1</v>
      </c>
      <c r="H22" s="25">
        <v>-1</v>
      </c>
      <c r="I22" s="25">
        <v>-7</v>
      </c>
      <c r="J22" s="25">
        <v>-7</v>
      </c>
      <c r="K22" s="11">
        <f t="shared" si="0"/>
        <v>-7</v>
      </c>
      <c r="L22" s="11">
        <f t="shared" si="1"/>
        <v>19.399999999999999</v>
      </c>
      <c r="M22" s="23">
        <v>76</v>
      </c>
      <c r="N22" s="23">
        <v>53</v>
      </c>
      <c r="O22" s="23">
        <v>71</v>
      </c>
      <c r="P22" s="11">
        <f t="shared" si="2"/>
        <v>66.666666666666671</v>
      </c>
    </row>
    <row r="23" spans="1:16" ht="15.75" customHeight="1">
      <c r="A23" s="52" t="s">
        <v>35</v>
      </c>
      <c r="B23" s="56">
        <v>121</v>
      </c>
      <c r="C23" s="56">
        <v>1</v>
      </c>
      <c r="D23" s="56">
        <v>88</v>
      </c>
      <c r="E23" s="25">
        <v>-3</v>
      </c>
      <c r="F23" s="25">
        <v>-3</v>
      </c>
      <c r="G23" s="25">
        <v>2</v>
      </c>
      <c r="H23" s="25">
        <v>2</v>
      </c>
      <c r="I23" s="25">
        <v>-1</v>
      </c>
      <c r="J23" s="25">
        <v>-1</v>
      </c>
      <c r="K23" s="11">
        <f t="shared" si="0"/>
        <v>-1</v>
      </c>
      <c r="L23" s="11">
        <f t="shared" si="1"/>
        <v>30.2</v>
      </c>
      <c r="M23" s="26">
        <v>72</v>
      </c>
      <c r="N23" s="27">
        <v>41</v>
      </c>
      <c r="O23" s="27">
        <v>46</v>
      </c>
      <c r="P23" s="11">
        <f t="shared" si="2"/>
        <v>53</v>
      </c>
    </row>
    <row r="24" spans="1:16" ht="18">
      <c r="A24" s="2" t="s">
        <v>36</v>
      </c>
      <c r="B24" s="56">
        <v>168</v>
      </c>
      <c r="C24" s="56">
        <v>5</v>
      </c>
      <c r="D24" s="56">
        <v>124</v>
      </c>
      <c r="E24" s="8">
        <v>22</v>
      </c>
      <c r="F24" s="8">
        <v>22</v>
      </c>
      <c r="G24" s="25">
        <v>25</v>
      </c>
      <c r="H24" s="25">
        <v>25</v>
      </c>
      <c r="I24" s="8">
        <v>22</v>
      </c>
      <c r="J24" s="8">
        <v>22</v>
      </c>
      <c r="K24" s="11">
        <f t="shared" si="0"/>
        <v>22</v>
      </c>
      <c r="L24" s="11">
        <f t="shared" si="1"/>
        <v>71.599999999999994</v>
      </c>
      <c r="M24" s="26">
        <v>93</v>
      </c>
      <c r="N24" s="27">
        <v>73</v>
      </c>
      <c r="O24" s="27">
        <v>89</v>
      </c>
      <c r="P24" s="11">
        <f t="shared" si="2"/>
        <v>85</v>
      </c>
    </row>
    <row r="25" spans="1:16" ht="18">
      <c r="A25" s="52" t="s">
        <v>37</v>
      </c>
      <c r="B25" s="56">
        <v>133</v>
      </c>
      <c r="C25" s="56">
        <v>0</v>
      </c>
      <c r="D25" s="56">
        <v>102</v>
      </c>
      <c r="E25" s="25">
        <v>-5</v>
      </c>
      <c r="F25" s="25">
        <v>-5</v>
      </c>
      <c r="G25" s="25">
        <v>9</v>
      </c>
      <c r="H25" s="25">
        <v>9</v>
      </c>
      <c r="I25" s="25">
        <v>4</v>
      </c>
      <c r="J25" s="25">
        <v>4</v>
      </c>
      <c r="K25" s="11">
        <f t="shared" si="0"/>
        <v>4</v>
      </c>
      <c r="L25" s="11">
        <f t="shared" si="1"/>
        <v>39.200000000000003</v>
      </c>
      <c r="M25" s="26">
        <v>65</v>
      </c>
      <c r="N25" s="27">
        <v>26</v>
      </c>
      <c r="O25" s="27">
        <v>33</v>
      </c>
      <c r="P25" s="11">
        <f t="shared" si="2"/>
        <v>41.333333333333336</v>
      </c>
    </row>
    <row r="26" spans="1:16" ht="18">
      <c r="A26" s="52" t="s">
        <v>38</v>
      </c>
      <c r="B26" s="56">
        <v>135</v>
      </c>
      <c r="C26" s="56">
        <v>3</v>
      </c>
      <c r="D26" s="56">
        <v>91</v>
      </c>
      <c r="E26" s="25">
        <v>0</v>
      </c>
      <c r="F26" s="25">
        <v>-2</v>
      </c>
      <c r="G26" s="25">
        <v>9</v>
      </c>
      <c r="H26" s="25">
        <v>3</v>
      </c>
      <c r="I26" s="25">
        <v>3</v>
      </c>
      <c r="J26" s="25">
        <v>1</v>
      </c>
      <c r="K26" s="11">
        <f t="shared" si="0"/>
        <v>2</v>
      </c>
      <c r="L26" s="11">
        <f t="shared" si="1"/>
        <v>35.6</v>
      </c>
      <c r="M26" s="26">
        <v>77</v>
      </c>
      <c r="N26" s="27">
        <v>34</v>
      </c>
      <c r="O26" s="27">
        <v>60</v>
      </c>
      <c r="P26" s="11">
        <f t="shared" si="2"/>
        <v>57</v>
      </c>
    </row>
    <row r="27" spans="1:16" ht="18">
      <c r="A27" s="52" t="s">
        <v>39</v>
      </c>
      <c r="B27" s="56">
        <v>91</v>
      </c>
      <c r="C27" s="56">
        <v>2</v>
      </c>
      <c r="D27" s="56">
        <v>80</v>
      </c>
      <c r="E27" s="25">
        <v>3</v>
      </c>
      <c r="F27" s="25">
        <v>3</v>
      </c>
      <c r="G27" s="8">
        <v>11</v>
      </c>
      <c r="H27" s="8">
        <v>11</v>
      </c>
      <c r="I27" s="8">
        <v>10</v>
      </c>
      <c r="J27" s="59">
        <v>10</v>
      </c>
      <c r="K27" s="11">
        <f t="shared" si="0"/>
        <v>10</v>
      </c>
      <c r="L27" s="11">
        <f t="shared" si="1"/>
        <v>50</v>
      </c>
      <c r="M27" s="26">
        <v>31</v>
      </c>
      <c r="N27" s="27">
        <v>22</v>
      </c>
      <c r="O27" s="27">
        <v>22</v>
      </c>
      <c r="P27" s="11">
        <f t="shared" si="2"/>
        <v>25</v>
      </c>
    </row>
    <row r="28" spans="1:16" ht="18">
      <c r="A28" s="52" t="s">
        <v>40</v>
      </c>
      <c r="B28" s="56">
        <v>146</v>
      </c>
      <c r="C28" s="56">
        <v>2</v>
      </c>
      <c r="D28" s="56">
        <v>104</v>
      </c>
      <c r="E28" s="8">
        <v>16</v>
      </c>
      <c r="F28" s="8">
        <v>15</v>
      </c>
      <c r="G28" s="8">
        <v>22</v>
      </c>
      <c r="H28" s="8">
        <v>20</v>
      </c>
      <c r="I28" s="8">
        <v>20</v>
      </c>
      <c r="J28" s="8">
        <v>17</v>
      </c>
      <c r="K28" s="11">
        <f t="shared" si="0"/>
        <v>18.5</v>
      </c>
      <c r="L28" s="11">
        <f t="shared" si="1"/>
        <v>65.3</v>
      </c>
      <c r="M28" s="26">
        <v>86</v>
      </c>
      <c r="N28" s="27">
        <v>58</v>
      </c>
      <c r="O28" s="27">
        <v>70</v>
      </c>
      <c r="P28" s="11">
        <f t="shared" si="2"/>
        <v>71.333333333333329</v>
      </c>
    </row>
    <row r="29" spans="1:16" ht="18">
      <c r="A29" s="52" t="s">
        <v>41</v>
      </c>
      <c r="B29" s="56">
        <v>71</v>
      </c>
      <c r="C29" s="56">
        <v>0</v>
      </c>
      <c r="D29" s="56">
        <v>65</v>
      </c>
      <c r="E29" s="25">
        <v>2</v>
      </c>
      <c r="F29" s="25">
        <v>2</v>
      </c>
      <c r="G29" s="25">
        <v>10</v>
      </c>
      <c r="H29" s="25">
        <v>10</v>
      </c>
      <c r="I29" s="25">
        <v>10</v>
      </c>
      <c r="J29" s="25">
        <v>10</v>
      </c>
      <c r="K29" s="11">
        <f t="shared" si="0"/>
        <v>10</v>
      </c>
      <c r="L29" s="11">
        <f t="shared" si="1"/>
        <v>50</v>
      </c>
      <c r="M29" s="26">
        <v>38</v>
      </c>
      <c r="N29" s="27">
        <v>22</v>
      </c>
      <c r="O29" s="27">
        <v>30</v>
      </c>
      <c r="P29" s="11">
        <f t="shared" si="2"/>
        <v>30</v>
      </c>
    </row>
    <row r="30" spans="1:16" ht="18">
      <c r="A30" s="52" t="s">
        <v>42</v>
      </c>
      <c r="B30" s="56">
        <v>75</v>
      </c>
      <c r="C30" s="56">
        <v>0</v>
      </c>
      <c r="D30" s="56">
        <v>35</v>
      </c>
      <c r="E30" s="25">
        <v>-18</v>
      </c>
      <c r="F30" s="25">
        <v>-20</v>
      </c>
      <c r="G30" s="25">
        <v>-7</v>
      </c>
      <c r="H30" s="25">
        <v>-8</v>
      </c>
      <c r="I30" s="25">
        <v>-12</v>
      </c>
      <c r="J30" s="25">
        <v>-13</v>
      </c>
      <c r="K30" s="11">
        <f t="shared" si="0"/>
        <v>-12.5</v>
      </c>
      <c r="L30" s="11">
        <f t="shared" si="1"/>
        <v>9.5</v>
      </c>
      <c r="M30" s="26">
        <v>82</v>
      </c>
      <c r="N30" s="27">
        <v>62</v>
      </c>
      <c r="O30" s="27">
        <v>73</v>
      </c>
      <c r="P30" s="11">
        <f t="shared" si="2"/>
        <v>72.333333333333329</v>
      </c>
    </row>
    <row r="31" spans="1:16" ht="18">
      <c r="A31" s="52" t="s">
        <v>43</v>
      </c>
      <c r="B31" s="56">
        <v>76</v>
      </c>
      <c r="C31" s="56">
        <v>2</v>
      </c>
      <c r="D31" s="56">
        <v>30</v>
      </c>
      <c r="E31" s="25">
        <v>7</v>
      </c>
      <c r="F31" s="25">
        <v>5</v>
      </c>
      <c r="G31" s="25">
        <v>13</v>
      </c>
      <c r="H31" s="25">
        <v>8</v>
      </c>
      <c r="I31" s="25">
        <v>14</v>
      </c>
      <c r="J31" s="25">
        <v>6</v>
      </c>
      <c r="K31" s="11">
        <f t="shared" si="0"/>
        <v>7.5</v>
      </c>
      <c r="L31" s="11">
        <f t="shared" si="1"/>
        <v>45.5</v>
      </c>
      <c r="M31" s="26">
        <v>32</v>
      </c>
      <c r="N31" s="27">
        <v>19</v>
      </c>
      <c r="O31" s="27">
        <v>23</v>
      </c>
      <c r="P31" s="11">
        <f t="shared" si="2"/>
        <v>24.666666666666668</v>
      </c>
    </row>
    <row r="32" spans="1:16" ht="18">
      <c r="A32" s="52" t="s">
        <v>44</v>
      </c>
      <c r="B32" s="56">
        <v>93</v>
      </c>
      <c r="C32" s="56">
        <v>1</v>
      </c>
      <c r="D32" s="56">
        <v>63</v>
      </c>
      <c r="E32" s="25">
        <v>-8</v>
      </c>
      <c r="F32" s="25">
        <v>-8</v>
      </c>
      <c r="G32" s="25">
        <v>1</v>
      </c>
      <c r="H32" s="25">
        <v>1</v>
      </c>
      <c r="I32" s="25">
        <v>-6</v>
      </c>
      <c r="J32" s="25">
        <v>-6</v>
      </c>
      <c r="K32" s="11">
        <f t="shared" si="0"/>
        <v>-6</v>
      </c>
      <c r="L32" s="11">
        <f t="shared" si="1"/>
        <v>21.2</v>
      </c>
      <c r="M32" s="26">
        <v>78</v>
      </c>
      <c r="N32" s="27">
        <v>33</v>
      </c>
      <c r="O32" s="27">
        <v>59</v>
      </c>
      <c r="P32" s="11">
        <f t="shared" si="2"/>
        <v>56.666666666666664</v>
      </c>
    </row>
    <row r="33" spans="1:16" ht="18">
      <c r="A33" s="52" t="s">
        <v>45</v>
      </c>
      <c r="B33" s="56">
        <v>18</v>
      </c>
      <c r="C33" s="56">
        <v>0</v>
      </c>
      <c r="D33" s="56">
        <v>18</v>
      </c>
      <c r="E33" s="25">
        <v>0</v>
      </c>
      <c r="F33" s="25">
        <v>0</v>
      </c>
      <c r="G33" s="25">
        <v>7</v>
      </c>
      <c r="H33" s="25">
        <v>7</v>
      </c>
      <c r="I33" s="25">
        <v>3</v>
      </c>
      <c r="J33" s="25">
        <v>3</v>
      </c>
      <c r="K33" s="11">
        <f t="shared" si="0"/>
        <v>3</v>
      </c>
      <c r="L33" s="11">
        <f t="shared" si="1"/>
        <v>37.4</v>
      </c>
      <c r="M33" s="26">
        <v>18</v>
      </c>
      <c r="N33" s="27">
        <v>14</v>
      </c>
      <c r="O33" s="27">
        <v>19</v>
      </c>
      <c r="P33" s="11">
        <f t="shared" si="2"/>
        <v>17</v>
      </c>
    </row>
    <row r="34" spans="1:16" ht="18">
      <c r="A34" s="52" t="s">
        <v>47</v>
      </c>
      <c r="B34" s="56">
        <v>85</v>
      </c>
      <c r="C34" s="56">
        <v>2</v>
      </c>
      <c r="D34" s="56">
        <v>18</v>
      </c>
      <c r="E34" s="25">
        <v>22</v>
      </c>
      <c r="F34" s="25">
        <v>20</v>
      </c>
      <c r="G34" s="25">
        <v>27</v>
      </c>
      <c r="H34" s="25">
        <v>24</v>
      </c>
      <c r="I34" s="25">
        <v>25</v>
      </c>
      <c r="J34" s="25">
        <v>22</v>
      </c>
      <c r="K34" s="11">
        <f t="shared" si="0"/>
        <v>23</v>
      </c>
      <c r="L34" s="11">
        <f t="shared" si="1"/>
        <v>73.400000000000006</v>
      </c>
      <c r="M34" s="26">
        <v>86</v>
      </c>
      <c r="N34" s="27">
        <v>63</v>
      </c>
      <c r="O34" s="27">
        <v>72</v>
      </c>
      <c r="P34" s="11">
        <f t="shared" si="2"/>
        <v>73.666666666666671</v>
      </c>
    </row>
    <row r="44" spans="1:16" ht="15">
      <c r="K44" s="60" t="s">
        <v>3</v>
      </c>
      <c r="L44" s="60"/>
      <c r="M44" s="60" t="s">
        <v>4</v>
      </c>
      <c r="N44" s="60"/>
    </row>
    <row r="45" spans="1:16" ht="15">
      <c r="K45" s="7">
        <v>1261</v>
      </c>
      <c r="L45" s="7"/>
      <c r="M45" s="7">
        <v>12</v>
      </c>
      <c r="N45" s="60" t="s">
        <v>58</v>
      </c>
    </row>
    <row r="46" spans="1:16" ht="15">
      <c r="K46" s="7">
        <v>453</v>
      </c>
      <c r="L46" s="7"/>
      <c r="M46" s="7">
        <v>12</v>
      </c>
      <c r="N46" s="60" t="s">
        <v>59</v>
      </c>
    </row>
    <row r="47" spans="1:16" ht="15">
      <c r="K47" s="7">
        <v>189</v>
      </c>
      <c r="L47" s="7"/>
      <c r="M47" s="7">
        <v>2</v>
      </c>
      <c r="N47" s="60" t="s">
        <v>60</v>
      </c>
    </row>
    <row r="48" spans="1:16" ht="15">
      <c r="K48" s="7">
        <v>139</v>
      </c>
      <c r="L48" s="7"/>
      <c r="M48" s="7">
        <v>19</v>
      </c>
      <c r="N48" s="60" t="s">
        <v>63</v>
      </c>
    </row>
    <row r="49" spans="11:14" ht="15">
      <c r="K49" s="7">
        <v>93</v>
      </c>
      <c r="L49" s="7"/>
      <c r="M49" s="7">
        <v>0</v>
      </c>
      <c r="N49" s="60" t="s">
        <v>61</v>
      </c>
    </row>
    <row r="50" spans="11:14" ht="15">
      <c r="K50" s="7">
        <v>32</v>
      </c>
      <c r="L50" s="7"/>
      <c r="M50" s="7">
        <v>1</v>
      </c>
      <c r="N50" s="60" t="s">
        <v>62</v>
      </c>
    </row>
  </sheetData>
  <mergeCells count="5">
    <mergeCell ref="E1:J1"/>
    <mergeCell ref="B2:D2"/>
    <mergeCell ref="E2:F2"/>
    <mergeCell ref="G2:H2"/>
    <mergeCell ref="I2:J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8"/>
  <sheetViews>
    <sheetView tabSelected="1" topLeftCell="A22" workbookViewId="0">
      <selection activeCell="L37" sqref="L37"/>
    </sheetView>
  </sheetViews>
  <sheetFormatPr defaultColWidth="14.42578125" defaultRowHeight="15.75" customHeight="1"/>
  <cols>
    <col min="1" max="1" width="18.28515625" customWidth="1"/>
    <col min="2" max="2" width="10.5703125" customWidth="1"/>
    <col min="3" max="3" width="6.5703125" customWidth="1"/>
    <col min="4" max="4" width="10.42578125" customWidth="1"/>
    <col min="5" max="5" width="9.5703125" customWidth="1"/>
    <col min="6" max="6" width="5" customWidth="1"/>
    <col min="7" max="7" width="9.5703125" customWidth="1"/>
    <col min="8" max="8" width="5" customWidth="1"/>
    <col min="9" max="9" width="9.42578125" customWidth="1"/>
    <col min="10" max="10" width="5" customWidth="1"/>
    <col min="11" max="11" width="13.28515625" customWidth="1"/>
    <col min="12" max="12" width="9.28515625" customWidth="1"/>
    <col min="13" max="14" width="9.5703125" customWidth="1"/>
    <col min="15" max="15" width="9.42578125" customWidth="1"/>
  </cols>
  <sheetData>
    <row r="1" spans="1:16" ht="15.75" customHeight="1">
      <c r="A1" s="16"/>
      <c r="B1" s="16"/>
      <c r="C1" s="16"/>
      <c r="D1" s="16"/>
      <c r="E1" s="120" t="s">
        <v>2</v>
      </c>
      <c r="F1" s="121"/>
      <c r="G1" s="121"/>
      <c r="H1" s="121"/>
      <c r="I1" s="121"/>
      <c r="J1" s="122"/>
    </row>
    <row r="2" spans="1:16" ht="15.75" customHeight="1">
      <c r="A2" s="49"/>
      <c r="B2" s="128">
        <v>43889</v>
      </c>
      <c r="C2" s="121"/>
      <c r="D2" s="122"/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50" t="s">
        <v>57</v>
      </c>
      <c r="B3" s="51" t="s">
        <v>52</v>
      </c>
      <c r="C3" s="51" t="s">
        <v>53</v>
      </c>
      <c r="D3" s="51" t="s">
        <v>54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.75" customHeight="1">
      <c r="A4" s="52" t="s">
        <v>13</v>
      </c>
      <c r="B4" s="9">
        <v>65914</v>
      </c>
      <c r="C4" s="9">
        <v>2682</v>
      </c>
      <c r="D4" s="9">
        <v>26403</v>
      </c>
      <c r="E4" s="8">
        <v>7</v>
      </c>
      <c r="F4" s="8">
        <v>5</v>
      </c>
      <c r="G4" s="8">
        <v>7</v>
      </c>
      <c r="H4" s="8">
        <v>5</v>
      </c>
      <c r="I4" s="8">
        <v>7</v>
      </c>
      <c r="J4" s="8">
        <v>6</v>
      </c>
      <c r="K4" s="11">
        <f t="shared" ref="K4:K34" si="0">MEDIAN(E4:J4)</f>
        <v>6.5</v>
      </c>
      <c r="L4" s="11">
        <f t="shared" ref="L4:L34" si="1">(K4*9/5)+32</f>
        <v>43.7</v>
      </c>
      <c r="M4" s="23">
        <v>94</v>
      </c>
      <c r="N4" s="23">
        <v>91</v>
      </c>
      <c r="O4" s="23">
        <v>92</v>
      </c>
      <c r="P4" s="11">
        <f t="shared" ref="P4:P34" si="2">AVERAGE(M4:O4)</f>
        <v>92.333333333333329</v>
      </c>
    </row>
    <row r="5" spans="1:16" ht="15.75" customHeight="1">
      <c r="A5" s="52" t="s">
        <v>17</v>
      </c>
      <c r="B5" s="9">
        <v>1205</v>
      </c>
      <c r="C5" s="9">
        <v>1</v>
      </c>
      <c r="D5" s="9">
        <v>975</v>
      </c>
      <c r="E5" s="8">
        <v>9</v>
      </c>
      <c r="F5" s="8">
        <v>8</v>
      </c>
      <c r="G5" s="8">
        <v>15</v>
      </c>
      <c r="H5" s="8">
        <v>13</v>
      </c>
      <c r="I5" s="8">
        <v>13</v>
      </c>
      <c r="J5" s="8">
        <v>10</v>
      </c>
      <c r="K5" s="11">
        <f t="shared" si="0"/>
        <v>11.5</v>
      </c>
      <c r="L5" s="11">
        <f t="shared" si="1"/>
        <v>52.7</v>
      </c>
      <c r="M5" s="23">
        <v>90</v>
      </c>
      <c r="N5" s="23">
        <v>72</v>
      </c>
      <c r="O5" s="23">
        <v>84</v>
      </c>
      <c r="P5" s="11">
        <f t="shared" si="2"/>
        <v>82</v>
      </c>
    </row>
    <row r="6" spans="1:16" ht="15.75" customHeight="1">
      <c r="A6" s="52" t="s">
        <v>18</v>
      </c>
      <c r="B6" s="9">
        <v>1348</v>
      </c>
      <c r="C6" s="9">
        <v>7</v>
      </c>
      <c r="D6" s="9">
        <v>935</v>
      </c>
      <c r="E6" s="8">
        <v>19</v>
      </c>
      <c r="F6" s="8">
        <v>19</v>
      </c>
      <c r="G6" s="8">
        <v>22</v>
      </c>
      <c r="H6" s="8">
        <v>22</v>
      </c>
      <c r="I6" s="8">
        <v>19</v>
      </c>
      <c r="J6" s="8">
        <v>19</v>
      </c>
      <c r="K6" s="11">
        <f t="shared" si="0"/>
        <v>19</v>
      </c>
      <c r="L6" s="11">
        <f t="shared" si="1"/>
        <v>66.2</v>
      </c>
      <c r="M6" s="23">
        <v>84</v>
      </c>
      <c r="N6" s="23">
        <v>70</v>
      </c>
      <c r="O6" s="23">
        <v>93</v>
      </c>
      <c r="P6" s="11">
        <f t="shared" si="2"/>
        <v>82.333333333333329</v>
      </c>
    </row>
    <row r="7" spans="1:16" ht="15.75" customHeight="1">
      <c r="A7" s="52" t="s">
        <v>19</v>
      </c>
      <c r="B7" s="9">
        <v>1272</v>
      </c>
      <c r="C7" s="9">
        <v>20</v>
      </c>
      <c r="D7" s="9">
        <v>1112</v>
      </c>
      <c r="E7" s="8">
        <v>0</v>
      </c>
      <c r="F7" s="8">
        <v>0</v>
      </c>
      <c r="G7" s="8">
        <v>10</v>
      </c>
      <c r="H7" s="8">
        <v>10</v>
      </c>
      <c r="I7" s="8">
        <v>8</v>
      </c>
      <c r="J7" s="8">
        <v>8</v>
      </c>
      <c r="K7" s="11">
        <f t="shared" si="0"/>
        <v>8</v>
      </c>
      <c r="L7" s="11">
        <f t="shared" si="1"/>
        <v>46.4</v>
      </c>
      <c r="M7" s="23">
        <v>97</v>
      </c>
      <c r="N7" s="23">
        <v>66</v>
      </c>
      <c r="O7" s="23">
        <v>77</v>
      </c>
      <c r="P7" s="11">
        <f t="shared" si="2"/>
        <v>80</v>
      </c>
    </row>
    <row r="8" spans="1:16" ht="15.75" customHeight="1">
      <c r="A8" s="52" t="s">
        <v>20</v>
      </c>
      <c r="B8" s="9">
        <v>1017</v>
      </c>
      <c r="C8" s="9">
        <v>4</v>
      </c>
      <c r="D8" s="9">
        <v>830</v>
      </c>
      <c r="E8" s="8">
        <v>8</v>
      </c>
      <c r="F8" s="8">
        <v>8</v>
      </c>
      <c r="G8" s="8">
        <v>6</v>
      </c>
      <c r="H8" s="8">
        <v>6</v>
      </c>
      <c r="I8" s="8">
        <v>6</v>
      </c>
      <c r="J8" s="8">
        <v>6</v>
      </c>
      <c r="K8" s="11">
        <f t="shared" si="0"/>
        <v>6</v>
      </c>
      <c r="L8" s="11">
        <f t="shared" si="1"/>
        <v>42.8</v>
      </c>
      <c r="M8" s="23">
        <v>99</v>
      </c>
      <c r="N8" s="23">
        <v>97</v>
      </c>
      <c r="O8" s="23">
        <v>99</v>
      </c>
      <c r="P8" s="11">
        <f t="shared" si="2"/>
        <v>98.333333333333329</v>
      </c>
    </row>
    <row r="9" spans="1:16" ht="15.75" customHeight="1">
      <c r="A9" s="52" t="s">
        <v>21</v>
      </c>
      <c r="B9" s="9">
        <v>990</v>
      </c>
      <c r="C9" s="9">
        <v>6</v>
      </c>
      <c r="D9" s="9">
        <v>821</v>
      </c>
      <c r="E9" s="8">
        <v>8</v>
      </c>
      <c r="F9" s="8">
        <v>7</v>
      </c>
      <c r="G9" s="8">
        <v>6</v>
      </c>
      <c r="H9" s="8">
        <v>6</v>
      </c>
      <c r="I9" s="8">
        <v>6</v>
      </c>
      <c r="J9" s="8">
        <v>6</v>
      </c>
      <c r="K9" s="11">
        <f t="shared" si="0"/>
        <v>6</v>
      </c>
      <c r="L9" s="11">
        <f t="shared" si="1"/>
        <v>42.8</v>
      </c>
      <c r="M9" s="23">
        <v>100</v>
      </c>
      <c r="N9" s="23">
        <v>100</v>
      </c>
      <c r="O9" s="23">
        <v>100</v>
      </c>
      <c r="P9" s="11">
        <f t="shared" si="2"/>
        <v>100</v>
      </c>
    </row>
    <row r="10" spans="1:16" ht="15.75" customHeight="1">
      <c r="A10" s="52" t="s">
        <v>22</v>
      </c>
      <c r="B10" s="9">
        <v>935</v>
      </c>
      <c r="C10" s="9">
        <v>1</v>
      </c>
      <c r="D10" s="9">
        <v>790</v>
      </c>
      <c r="E10" s="8">
        <v>12</v>
      </c>
      <c r="F10" s="8">
        <v>12</v>
      </c>
      <c r="G10" s="8">
        <v>15</v>
      </c>
      <c r="H10" s="8">
        <v>15</v>
      </c>
      <c r="I10" s="8">
        <v>12</v>
      </c>
      <c r="J10" s="8">
        <v>12</v>
      </c>
      <c r="K10" s="11">
        <f t="shared" si="0"/>
        <v>12</v>
      </c>
      <c r="L10" s="11">
        <f t="shared" si="1"/>
        <v>53.6</v>
      </c>
      <c r="M10" s="23">
        <v>84</v>
      </c>
      <c r="N10" s="23">
        <v>73</v>
      </c>
      <c r="O10" s="23">
        <v>77</v>
      </c>
      <c r="P10" s="11">
        <f t="shared" si="2"/>
        <v>78</v>
      </c>
    </row>
    <row r="11" spans="1:16" ht="15.75" customHeight="1">
      <c r="A11" s="52" t="s">
        <v>23</v>
      </c>
      <c r="B11" s="9">
        <v>576</v>
      </c>
      <c r="C11" s="9">
        <v>6</v>
      </c>
      <c r="D11" s="9">
        <v>422</v>
      </c>
      <c r="E11" s="8">
        <v>13</v>
      </c>
      <c r="F11" s="8">
        <v>13</v>
      </c>
      <c r="G11" s="8">
        <v>18</v>
      </c>
      <c r="H11" s="8">
        <v>13</v>
      </c>
      <c r="I11" s="8">
        <v>17</v>
      </c>
      <c r="J11" s="8">
        <v>11</v>
      </c>
      <c r="K11" s="11">
        <f t="shared" si="0"/>
        <v>13</v>
      </c>
      <c r="L11" s="11">
        <f t="shared" si="1"/>
        <v>55.4</v>
      </c>
      <c r="M11" s="23">
        <v>94</v>
      </c>
      <c r="N11" s="23">
        <v>71</v>
      </c>
      <c r="O11" s="23">
        <v>84</v>
      </c>
      <c r="P11" s="11">
        <f t="shared" si="2"/>
        <v>83</v>
      </c>
    </row>
    <row r="12" spans="1:16" ht="15.75" customHeight="1">
      <c r="A12" s="52" t="s">
        <v>24</v>
      </c>
      <c r="B12" s="9">
        <v>538</v>
      </c>
      <c r="C12" s="9">
        <v>3</v>
      </c>
      <c r="D12" s="9">
        <v>338</v>
      </c>
      <c r="E12" s="8">
        <v>15</v>
      </c>
      <c r="F12" s="8">
        <v>12</v>
      </c>
      <c r="G12" s="8">
        <v>20</v>
      </c>
      <c r="H12" s="8">
        <v>15</v>
      </c>
      <c r="I12" s="8">
        <v>19</v>
      </c>
      <c r="J12" s="8">
        <v>13</v>
      </c>
      <c r="K12" s="11">
        <f t="shared" si="0"/>
        <v>15</v>
      </c>
      <c r="L12" s="11">
        <f t="shared" si="1"/>
        <v>59</v>
      </c>
      <c r="M12" s="23">
        <v>77</v>
      </c>
      <c r="N12" s="23">
        <v>52</v>
      </c>
      <c r="O12" s="23">
        <v>59</v>
      </c>
      <c r="P12" s="11">
        <f t="shared" si="2"/>
        <v>62.666666666666664</v>
      </c>
    </row>
    <row r="13" spans="1:16" ht="15.75" customHeight="1">
      <c r="A13" s="52" t="s">
        <v>25</v>
      </c>
      <c r="B13" s="9">
        <v>756</v>
      </c>
      <c r="C13" s="9">
        <v>6</v>
      </c>
      <c r="D13" s="9">
        <v>405</v>
      </c>
      <c r="E13" s="8">
        <v>0</v>
      </c>
      <c r="F13" s="8">
        <v>0</v>
      </c>
      <c r="G13" s="8">
        <v>6</v>
      </c>
      <c r="H13" s="8">
        <v>6</v>
      </c>
      <c r="I13" s="8">
        <v>5</v>
      </c>
      <c r="J13" s="8">
        <v>5</v>
      </c>
      <c r="K13" s="11">
        <f t="shared" si="0"/>
        <v>5</v>
      </c>
      <c r="L13" s="11">
        <f t="shared" si="1"/>
        <v>41</v>
      </c>
      <c r="M13" s="23">
        <v>95</v>
      </c>
      <c r="N13" s="23">
        <v>78</v>
      </c>
      <c r="O13" s="23">
        <v>82</v>
      </c>
      <c r="P13" s="11">
        <f t="shared" si="2"/>
        <v>85</v>
      </c>
    </row>
    <row r="14" spans="1:16" ht="15.75" customHeight="1">
      <c r="A14" s="52" t="s">
        <v>26</v>
      </c>
      <c r="B14" s="9">
        <v>631</v>
      </c>
      <c r="C14" s="9">
        <v>0</v>
      </c>
      <c r="D14" s="9">
        <v>515</v>
      </c>
      <c r="E14" s="8">
        <v>10</v>
      </c>
      <c r="F14" s="8">
        <v>10</v>
      </c>
      <c r="G14" s="8">
        <v>10</v>
      </c>
      <c r="H14" s="8">
        <v>10</v>
      </c>
      <c r="I14" s="8">
        <v>9</v>
      </c>
      <c r="J14" s="8">
        <v>9</v>
      </c>
      <c r="K14" s="11">
        <f t="shared" si="0"/>
        <v>10</v>
      </c>
      <c r="L14" s="11">
        <f t="shared" si="1"/>
        <v>50</v>
      </c>
      <c r="M14" s="23">
        <v>85</v>
      </c>
      <c r="N14" s="23">
        <v>95</v>
      </c>
      <c r="O14" s="23">
        <v>98</v>
      </c>
      <c r="P14" s="11">
        <f t="shared" si="2"/>
        <v>92.666666666666671</v>
      </c>
    </row>
    <row r="15" spans="1:16" ht="15.75" customHeight="1">
      <c r="A15" s="52" t="s">
        <v>27</v>
      </c>
      <c r="B15" s="9">
        <v>337</v>
      </c>
      <c r="C15" s="9">
        <v>3</v>
      </c>
      <c r="D15" s="9">
        <v>279</v>
      </c>
      <c r="E15" s="8">
        <v>10</v>
      </c>
      <c r="F15" s="8">
        <v>9</v>
      </c>
      <c r="G15" s="8">
        <v>13</v>
      </c>
      <c r="H15" s="8">
        <v>12</v>
      </c>
      <c r="I15" s="8">
        <v>12</v>
      </c>
      <c r="J15" s="8">
        <v>10</v>
      </c>
      <c r="K15" s="11">
        <f t="shared" si="0"/>
        <v>11</v>
      </c>
      <c r="L15" s="11">
        <f t="shared" si="1"/>
        <v>51.8</v>
      </c>
      <c r="M15" s="23">
        <v>83</v>
      </c>
      <c r="N15" s="23">
        <v>75</v>
      </c>
      <c r="O15" s="23">
        <v>87</v>
      </c>
      <c r="P15" s="11">
        <f t="shared" si="2"/>
        <v>81.666666666666671</v>
      </c>
    </row>
    <row r="16" spans="1:16" ht="15.75" customHeight="1">
      <c r="A16" s="52" t="s">
        <v>28</v>
      </c>
      <c r="B16" s="9">
        <v>410</v>
      </c>
      <c r="C16" s="9">
        <v>7</v>
      </c>
      <c r="D16" s="9">
        <v>257</v>
      </c>
      <c r="E16" s="8">
        <v>1</v>
      </c>
      <c r="F16" s="8">
        <v>1</v>
      </c>
      <c r="G16" s="8">
        <v>7</v>
      </c>
      <c r="H16" s="8">
        <v>7</v>
      </c>
      <c r="I16" s="8">
        <v>5</v>
      </c>
      <c r="J16" s="8">
        <v>5</v>
      </c>
      <c r="K16" s="11">
        <f t="shared" si="0"/>
        <v>5</v>
      </c>
      <c r="L16" s="11">
        <f t="shared" si="1"/>
        <v>41</v>
      </c>
      <c r="M16" s="23">
        <v>53</v>
      </c>
      <c r="N16" s="23">
        <v>45</v>
      </c>
      <c r="O16" s="23">
        <v>61</v>
      </c>
      <c r="P16" s="11">
        <f t="shared" si="2"/>
        <v>53</v>
      </c>
    </row>
    <row r="17" spans="1:16" ht="15.75" customHeight="1">
      <c r="A17" s="52" t="s">
        <v>29</v>
      </c>
      <c r="B17" s="9">
        <v>296</v>
      </c>
      <c r="C17" s="9">
        <v>1</v>
      </c>
      <c r="D17" s="9">
        <v>235</v>
      </c>
      <c r="E17" s="8">
        <v>14</v>
      </c>
      <c r="F17" s="8">
        <v>14</v>
      </c>
      <c r="G17" s="8">
        <v>22</v>
      </c>
      <c r="H17" s="8">
        <v>16</v>
      </c>
      <c r="I17" s="8">
        <v>16</v>
      </c>
      <c r="J17" s="8">
        <v>13</v>
      </c>
      <c r="K17" s="11">
        <f t="shared" si="0"/>
        <v>15</v>
      </c>
      <c r="L17" s="11">
        <f t="shared" si="1"/>
        <v>59</v>
      </c>
      <c r="M17" s="23">
        <v>76</v>
      </c>
      <c r="N17" s="23">
        <v>64</v>
      </c>
      <c r="O17" s="23">
        <v>87</v>
      </c>
      <c r="P17" s="11">
        <f t="shared" si="2"/>
        <v>75.666666666666671</v>
      </c>
    </row>
    <row r="18" spans="1:16" ht="15.75" customHeight="1">
      <c r="A18" s="52" t="s">
        <v>30</v>
      </c>
      <c r="B18" s="9">
        <v>245</v>
      </c>
      <c r="C18" s="9">
        <v>1</v>
      </c>
      <c r="D18" s="9">
        <v>199</v>
      </c>
      <c r="E18" s="8">
        <v>4</v>
      </c>
      <c r="F18" s="8">
        <v>3</v>
      </c>
      <c r="G18" s="8">
        <v>8</v>
      </c>
      <c r="H18" s="8">
        <v>6</v>
      </c>
      <c r="I18" s="8">
        <v>7</v>
      </c>
      <c r="J18" s="8">
        <v>5</v>
      </c>
      <c r="K18" s="11">
        <f t="shared" si="0"/>
        <v>5.5</v>
      </c>
      <c r="L18" s="11">
        <f t="shared" si="1"/>
        <v>41.9</v>
      </c>
      <c r="M18" s="23">
        <v>94</v>
      </c>
      <c r="N18" s="23">
        <v>80</v>
      </c>
      <c r="O18" s="23">
        <v>86</v>
      </c>
      <c r="P18" s="11">
        <f t="shared" si="2"/>
        <v>86.666666666666671</v>
      </c>
    </row>
    <row r="19" spans="1:16" ht="15.75" customHeight="1">
      <c r="A19" s="52" t="s">
        <v>31</v>
      </c>
      <c r="B19" s="9">
        <v>252</v>
      </c>
      <c r="C19" s="9">
        <v>2</v>
      </c>
      <c r="D19" s="9">
        <v>168</v>
      </c>
      <c r="E19" s="8">
        <v>18</v>
      </c>
      <c r="F19" s="8">
        <v>16</v>
      </c>
      <c r="G19" s="8">
        <v>26</v>
      </c>
      <c r="H19" s="8">
        <v>23</v>
      </c>
      <c r="I19" s="8">
        <v>24</v>
      </c>
      <c r="J19" s="8">
        <v>20</v>
      </c>
      <c r="K19" s="11">
        <f t="shared" si="0"/>
        <v>21.5</v>
      </c>
      <c r="L19" s="11">
        <f t="shared" si="1"/>
        <v>70.7</v>
      </c>
      <c r="M19" s="23">
        <v>97</v>
      </c>
      <c r="N19" s="23">
        <v>62</v>
      </c>
      <c r="O19" s="23">
        <v>76</v>
      </c>
      <c r="P19" s="11">
        <f t="shared" si="2"/>
        <v>78.333333333333329</v>
      </c>
    </row>
    <row r="20" spans="1:16" ht="15.75" customHeight="1">
      <c r="A20" s="52" t="s">
        <v>32</v>
      </c>
      <c r="B20" s="9">
        <v>318</v>
      </c>
      <c r="C20" s="9">
        <v>6</v>
      </c>
      <c r="D20" s="9">
        <v>277</v>
      </c>
      <c r="E20" s="8">
        <v>1</v>
      </c>
      <c r="F20" s="8">
        <v>1</v>
      </c>
      <c r="G20" s="8">
        <v>6</v>
      </c>
      <c r="H20" s="8">
        <v>6</v>
      </c>
      <c r="I20" s="8">
        <v>3</v>
      </c>
      <c r="J20" s="8">
        <v>3</v>
      </c>
      <c r="K20" s="11">
        <f t="shared" si="0"/>
        <v>3</v>
      </c>
      <c r="L20" s="11">
        <f t="shared" si="1"/>
        <v>37.4</v>
      </c>
      <c r="M20" s="23">
        <v>69</v>
      </c>
      <c r="N20" s="23">
        <v>65</v>
      </c>
      <c r="O20" s="23">
        <v>91</v>
      </c>
      <c r="P20" s="11">
        <f t="shared" si="2"/>
        <v>75</v>
      </c>
    </row>
    <row r="21" spans="1:16" ht="15.75" customHeight="1">
      <c r="A21" s="52" t="s">
        <v>33</v>
      </c>
      <c r="B21" s="9">
        <v>174</v>
      </c>
      <c r="C21" s="9">
        <v>2</v>
      </c>
      <c r="D21" s="9">
        <v>156</v>
      </c>
      <c r="E21" s="8">
        <v>13</v>
      </c>
      <c r="F21" s="8">
        <v>10</v>
      </c>
      <c r="G21" s="8">
        <v>17</v>
      </c>
      <c r="H21" s="8">
        <v>11</v>
      </c>
      <c r="I21" s="8">
        <v>16</v>
      </c>
      <c r="J21" s="8">
        <v>9</v>
      </c>
      <c r="K21" s="11">
        <f t="shared" si="0"/>
        <v>12</v>
      </c>
      <c r="L21" s="11">
        <f t="shared" si="1"/>
        <v>53.6</v>
      </c>
      <c r="M21" s="23">
        <v>89</v>
      </c>
      <c r="N21" s="23">
        <v>69</v>
      </c>
      <c r="O21" s="23">
        <v>72</v>
      </c>
      <c r="P21" s="11">
        <f t="shared" si="2"/>
        <v>76.666666666666671</v>
      </c>
    </row>
    <row r="22" spans="1:16" ht="15.75" customHeight="1">
      <c r="A22" s="52" t="s">
        <v>34</v>
      </c>
      <c r="B22" s="9">
        <v>480</v>
      </c>
      <c r="C22" s="9">
        <v>13</v>
      </c>
      <c r="D22" s="9">
        <v>283</v>
      </c>
      <c r="E22" s="8">
        <v>-10</v>
      </c>
      <c r="F22" s="8">
        <v>-10</v>
      </c>
      <c r="G22" s="8">
        <v>-3</v>
      </c>
      <c r="H22" s="8">
        <v>-3</v>
      </c>
      <c r="I22" s="8">
        <v>-4</v>
      </c>
      <c r="J22" s="8">
        <v>-4</v>
      </c>
      <c r="K22" s="11">
        <f t="shared" si="0"/>
        <v>-4</v>
      </c>
      <c r="L22" s="11">
        <f t="shared" si="1"/>
        <v>24.8</v>
      </c>
      <c r="M22" s="23">
        <v>84</v>
      </c>
      <c r="N22" s="23">
        <v>88</v>
      </c>
      <c r="O22" s="23">
        <v>93</v>
      </c>
      <c r="P22" s="11">
        <f t="shared" si="2"/>
        <v>88.333333333333329</v>
      </c>
    </row>
    <row r="23" spans="1:16" ht="15.75" customHeight="1">
      <c r="A23" s="52" t="s">
        <v>35</v>
      </c>
      <c r="B23" s="9">
        <v>121</v>
      </c>
      <c r="C23" s="9">
        <v>1</v>
      </c>
      <c r="D23" s="9">
        <v>93</v>
      </c>
      <c r="E23" s="8">
        <v>-2</v>
      </c>
      <c r="F23" s="8">
        <v>-2</v>
      </c>
      <c r="G23" s="8">
        <v>2</v>
      </c>
      <c r="H23" s="8">
        <v>2</v>
      </c>
      <c r="I23" s="8">
        <v>1</v>
      </c>
      <c r="J23" s="8">
        <v>1</v>
      </c>
      <c r="K23" s="11">
        <f t="shared" si="0"/>
        <v>1</v>
      </c>
      <c r="L23" s="11">
        <f t="shared" si="1"/>
        <v>33.799999999999997</v>
      </c>
      <c r="M23" s="26">
        <v>63</v>
      </c>
      <c r="N23" s="27">
        <v>63</v>
      </c>
      <c r="O23" s="27">
        <v>84</v>
      </c>
      <c r="P23" s="11">
        <f t="shared" si="2"/>
        <v>70</v>
      </c>
    </row>
    <row r="24" spans="1:16" ht="15">
      <c r="A24" s="2" t="s">
        <v>36</v>
      </c>
      <c r="B24" s="9">
        <v>168</v>
      </c>
      <c r="C24" s="9">
        <v>5</v>
      </c>
      <c r="D24" s="9">
        <v>133</v>
      </c>
      <c r="E24" s="8">
        <v>22</v>
      </c>
      <c r="F24" s="8">
        <v>22</v>
      </c>
      <c r="G24" s="8">
        <v>22</v>
      </c>
      <c r="H24" s="8">
        <v>22</v>
      </c>
      <c r="I24" s="8">
        <v>22</v>
      </c>
      <c r="J24" s="8">
        <v>22</v>
      </c>
      <c r="K24" s="11">
        <f t="shared" si="0"/>
        <v>22</v>
      </c>
      <c r="L24" s="11">
        <f t="shared" si="1"/>
        <v>71.599999999999994</v>
      </c>
      <c r="M24" s="26">
        <v>88</v>
      </c>
      <c r="N24" s="27">
        <v>89</v>
      </c>
      <c r="O24" s="27">
        <v>95</v>
      </c>
      <c r="P24" s="11">
        <f t="shared" si="2"/>
        <v>90.666666666666671</v>
      </c>
    </row>
    <row r="25" spans="1:16" ht="18">
      <c r="A25" s="52" t="s">
        <v>37</v>
      </c>
      <c r="B25" s="9">
        <v>133</v>
      </c>
      <c r="C25" s="9">
        <v>0</v>
      </c>
      <c r="D25" s="9">
        <v>112</v>
      </c>
      <c r="E25" s="8">
        <v>-5</v>
      </c>
      <c r="F25" s="8">
        <v>-5</v>
      </c>
      <c r="G25" s="8">
        <v>11</v>
      </c>
      <c r="H25" s="8">
        <v>11</v>
      </c>
      <c r="I25" s="8">
        <v>1</v>
      </c>
      <c r="J25" s="8">
        <v>1</v>
      </c>
      <c r="K25" s="11">
        <f t="shared" si="0"/>
        <v>1</v>
      </c>
      <c r="L25" s="11">
        <f t="shared" si="1"/>
        <v>33.799999999999997</v>
      </c>
      <c r="M25" s="26">
        <v>89</v>
      </c>
      <c r="N25" s="27">
        <v>39</v>
      </c>
      <c r="O25" s="27">
        <v>50</v>
      </c>
      <c r="P25" s="11">
        <f t="shared" si="2"/>
        <v>59.333333333333336</v>
      </c>
    </row>
    <row r="26" spans="1:16" ht="18">
      <c r="A26" s="52" t="s">
        <v>38</v>
      </c>
      <c r="B26" s="9">
        <v>136</v>
      </c>
      <c r="C26" s="9">
        <v>3</v>
      </c>
      <c r="D26" s="9">
        <v>102</v>
      </c>
      <c r="E26" s="8">
        <v>3</v>
      </c>
      <c r="F26" s="8">
        <v>3</v>
      </c>
      <c r="G26" s="8">
        <v>6</v>
      </c>
      <c r="H26" s="8">
        <v>4</v>
      </c>
      <c r="I26" s="8">
        <v>5</v>
      </c>
      <c r="J26" s="8">
        <v>4</v>
      </c>
      <c r="K26" s="11">
        <f t="shared" si="0"/>
        <v>4</v>
      </c>
      <c r="L26" s="11">
        <f t="shared" si="1"/>
        <v>39.200000000000003</v>
      </c>
      <c r="M26" s="26">
        <v>70</v>
      </c>
      <c r="N26" s="27">
        <v>67</v>
      </c>
      <c r="O26" s="27">
        <v>74</v>
      </c>
      <c r="P26" s="11">
        <f t="shared" si="2"/>
        <v>70.333333333333329</v>
      </c>
    </row>
    <row r="27" spans="1:16" ht="18">
      <c r="A27" s="52" t="s">
        <v>39</v>
      </c>
      <c r="B27" s="9">
        <v>91</v>
      </c>
      <c r="C27" s="9">
        <v>2</v>
      </c>
      <c r="D27" s="9">
        <v>82</v>
      </c>
      <c r="E27" s="8">
        <v>1</v>
      </c>
      <c r="F27" s="8">
        <v>1</v>
      </c>
      <c r="G27" s="8">
        <v>11</v>
      </c>
      <c r="H27" s="8">
        <v>11</v>
      </c>
      <c r="I27" s="8">
        <v>10</v>
      </c>
      <c r="J27" s="8">
        <v>10</v>
      </c>
      <c r="K27" s="11">
        <f t="shared" si="0"/>
        <v>10</v>
      </c>
      <c r="L27" s="11">
        <f t="shared" si="1"/>
        <v>50</v>
      </c>
      <c r="M27" s="26">
        <v>31</v>
      </c>
      <c r="N27" s="27">
        <v>17</v>
      </c>
      <c r="O27" s="27">
        <v>19</v>
      </c>
      <c r="P27" s="11">
        <f t="shared" si="2"/>
        <v>22.333333333333332</v>
      </c>
    </row>
    <row r="28" spans="1:16" ht="18">
      <c r="A28" s="52" t="s">
        <v>40</v>
      </c>
      <c r="B28" s="9">
        <v>146</v>
      </c>
      <c r="C28" s="9">
        <v>2</v>
      </c>
      <c r="D28" s="9">
        <v>112</v>
      </c>
      <c r="E28" s="8">
        <v>13</v>
      </c>
      <c r="F28" s="8">
        <v>13</v>
      </c>
      <c r="G28" s="8">
        <v>22</v>
      </c>
      <c r="H28" s="8">
        <v>14</v>
      </c>
      <c r="I28" s="8">
        <v>14</v>
      </c>
      <c r="J28" s="8">
        <v>13</v>
      </c>
      <c r="K28" s="11">
        <f t="shared" si="0"/>
        <v>13.5</v>
      </c>
      <c r="L28" s="11">
        <f t="shared" si="1"/>
        <v>56.3</v>
      </c>
      <c r="M28" s="26">
        <v>81</v>
      </c>
      <c r="N28" s="27">
        <v>91</v>
      </c>
      <c r="O28" s="27">
        <v>94</v>
      </c>
      <c r="P28" s="11">
        <f t="shared" si="2"/>
        <v>88.666666666666671</v>
      </c>
    </row>
    <row r="29" spans="1:16" ht="18">
      <c r="A29" s="52" t="s">
        <v>41</v>
      </c>
      <c r="B29" s="9">
        <v>72</v>
      </c>
      <c r="C29" s="9">
        <v>0</v>
      </c>
      <c r="D29" s="9">
        <v>68</v>
      </c>
      <c r="E29" s="8">
        <v>4</v>
      </c>
      <c r="F29" s="8">
        <v>4</v>
      </c>
      <c r="G29" s="8">
        <v>15</v>
      </c>
      <c r="H29" s="8">
        <v>15</v>
      </c>
      <c r="I29" s="8">
        <v>10</v>
      </c>
      <c r="J29" s="8">
        <v>10</v>
      </c>
      <c r="K29" s="11">
        <f t="shared" si="0"/>
        <v>10</v>
      </c>
      <c r="L29" s="11">
        <f t="shared" si="1"/>
        <v>50</v>
      </c>
      <c r="M29" s="26">
        <v>44</v>
      </c>
      <c r="N29" s="27">
        <v>27</v>
      </c>
      <c r="O29" s="27">
        <v>35</v>
      </c>
      <c r="P29" s="11">
        <f t="shared" si="2"/>
        <v>35.333333333333336</v>
      </c>
    </row>
    <row r="30" spans="1:16" ht="18">
      <c r="A30" s="52" t="s">
        <v>42</v>
      </c>
      <c r="B30" s="9">
        <v>75</v>
      </c>
      <c r="C30" s="9">
        <v>0</v>
      </c>
      <c r="D30" s="9">
        <v>45</v>
      </c>
      <c r="E30" s="8">
        <v>-15</v>
      </c>
      <c r="F30" s="8">
        <v>-16</v>
      </c>
      <c r="G30" s="8">
        <v>-8</v>
      </c>
      <c r="H30" s="8">
        <v>-8</v>
      </c>
      <c r="I30" s="8">
        <v>-12</v>
      </c>
      <c r="J30" s="8">
        <v>-15</v>
      </c>
      <c r="K30" s="11">
        <f t="shared" si="0"/>
        <v>-13.5</v>
      </c>
      <c r="L30" s="11">
        <f t="shared" si="1"/>
        <v>7.6999999999999993</v>
      </c>
      <c r="M30" s="26">
        <v>88</v>
      </c>
      <c r="N30" s="27">
        <v>70</v>
      </c>
      <c r="O30" s="27">
        <v>77</v>
      </c>
      <c r="P30" s="11">
        <f t="shared" si="2"/>
        <v>78.333333333333329</v>
      </c>
    </row>
    <row r="31" spans="1:16" ht="18">
      <c r="A31" s="52" t="s">
        <v>43</v>
      </c>
      <c r="B31" s="9">
        <v>76</v>
      </c>
      <c r="C31" s="9">
        <v>3</v>
      </c>
      <c r="D31" s="9">
        <v>52</v>
      </c>
      <c r="E31" s="8">
        <v>7</v>
      </c>
      <c r="F31" s="8">
        <v>3</v>
      </c>
      <c r="G31" s="8">
        <v>14</v>
      </c>
      <c r="H31" s="8">
        <v>9</v>
      </c>
      <c r="I31" s="8">
        <v>14</v>
      </c>
      <c r="J31" s="8">
        <v>10</v>
      </c>
      <c r="K31" s="11">
        <f t="shared" si="0"/>
        <v>9.5</v>
      </c>
      <c r="L31" s="11">
        <f t="shared" si="1"/>
        <v>49.1</v>
      </c>
      <c r="M31" s="26">
        <v>30</v>
      </c>
      <c r="N31" s="27">
        <v>18</v>
      </c>
      <c r="O31" s="27">
        <v>22</v>
      </c>
      <c r="P31" s="11">
        <f t="shared" si="2"/>
        <v>23.333333333333332</v>
      </c>
    </row>
    <row r="32" spans="1:16" ht="18">
      <c r="A32" s="52" t="s">
        <v>44</v>
      </c>
      <c r="B32" s="9">
        <v>93</v>
      </c>
      <c r="C32" s="9">
        <v>1</v>
      </c>
      <c r="D32" s="9">
        <v>73</v>
      </c>
      <c r="E32" s="8">
        <v>-14</v>
      </c>
      <c r="F32" s="8">
        <v>-14</v>
      </c>
      <c r="G32" s="8">
        <v>-1</v>
      </c>
      <c r="H32" s="69">
        <v>-1</v>
      </c>
      <c r="I32" s="8">
        <v>-2</v>
      </c>
      <c r="J32" s="8">
        <v>-2</v>
      </c>
      <c r="K32" s="11">
        <f t="shared" si="0"/>
        <v>-2</v>
      </c>
      <c r="L32" s="11">
        <f t="shared" si="1"/>
        <v>28.4</v>
      </c>
      <c r="M32" s="8">
        <v>92</v>
      </c>
      <c r="N32" s="8">
        <v>83</v>
      </c>
      <c r="O32" s="8">
        <v>92</v>
      </c>
      <c r="P32" s="11">
        <f t="shared" si="2"/>
        <v>89</v>
      </c>
    </row>
    <row r="33" spans="1:16" ht="18">
      <c r="A33" s="52" t="s">
        <v>45</v>
      </c>
      <c r="B33" s="9">
        <v>18</v>
      </c>
      <c r="C33" s="9">
        <v>0</v>
      </c>
      <c r="D33" s="9">
        <v>18</v>
      </c>
      <c r="E33" s="8">
        <v>-6</v>
      </c>
      <c r="F33" s="8">
        <v>-6</v>
      </c>
      <c r="G33" s="8">
        <v>11</v>
      </c>
      <c r="H33" s="8">
        <v>11</v>
      </c>
      <c r="I33" s="8">
        <v>5</v>
      </c>
      <c r="J33" s="8">
        <v>5</v>
      </c>
      <c r="K33" s="11">
        <f t="shared" si="0"/>
        <v>5</v>
      </c>
      <c r="L33" s="11">
        <f t="shared" si="1"/>
        <v>41</v>
      </c>
      <c r="M33" s="70">
        <v>22</v>
      </c>
      <c r="N33" s="70">
        <v>6</v>
      </c>
      <c r="O33" s="70">
        <v>10</v>
      </c>
      <c r="P33" s="11">
        <f t="shared" si="2"/>
        <v>12.666666666666666</v>
      </c>
    </row>
    <row r="34" spans="1:16" ht="18">
      <c r="A34" s="52" t="s">
        <v>47</v>
      </c>
      <c r="B34" s="9">
        <v>94</v>
      </c>
      <c r="C34" s="9">
        <v>2</v>
      </c>
      <c r="D34" s="9">
        <v>30</v>
      </c>
      <c r="E34" s="8">
        <v>20</v>
      </c>
      <c r="F34" s="8">
        <v>19</v>
      </c>
      <c r="G34" s="8">
        <v>24</v>
      </c>
      <c r="H34" s="8">
        <v>22</v>
      </c>
      <c r="I34" s="8">
        <v>23</v>
      </c>
      <c r="J34" s="8">
        <v>22</v>
      </c>
      <c r="K34" s="11">
        <f t="shared" si="0"/>
        <v>22</v>
      </c>
      <c r="L34" s="11">
        <f t="shared" si="1"/>
        <v>71.599999999999994</v>
      </c>
      <c r="M34" s="26">
        <v>78</v>
      </c>
      <c r="N34" s="27">
        <v>63</v>
      </c>
      <c r="O34" s="27">
        <v>70</v>
      </c>
      <c r="P34" s="11">
        <f t="shared" si="2"/>
        <v>70.333333333333329</v>
      </c>
    </row>
    <row r="37" spans="1:16">
      <c r="K37" s="60" t="s">
        <v>3</v>
      </c>
      <c r="L37" s="60"/>
      <c r="M37" s="60" t="s">
        <v>4</v>
      </c>
      <c r="N37" s="60"/>
      <c r="O37" s="16"/>
      <c r="P37" s="16"/>
    </row>
    <row r="38" spans="1:16">
      <c r="K38" s="7">
        <v>2337</v>
      </c>
      <c r="L38" s="7"/>
      <c r="M38" s="7">
        <v>13</v>
      </c>
      <c r="N38" s="16"/>
      <c r="O38" s="16"/>
      <c r="P38" s="60" t="s">
        <v>58</v>
      </c>
    </row>
    <row r="39" spans="1:16">
      <c r="K39" s="7">
        <v>888</v>
      </c>
      <c r="L39" s="7"/>
      <c r="M39" s="7">
        <v>21</v>
      </c>
      <c r="N39" s="16"/>
      <c r="O39" s="16"/>
      <c r="P39" s="60" t="s">
        <v>59</v>
      </c>
    </row>
    <row r="40" spans="1:16">
      <c r="K40" s="7">
        <v>388</v>
      </c>
      <c r="L40" s="7"/>
      <c r="M40" s="7">
        <v>34</v>
      </c>
      <c r="N40" s="16"/>
      <c r="O40" s="16"/>
      <c r="P40" s="60" t="s">
        <v>63</v>
      </c>
    </row>
    <row r="41" spans="1:16">
      <c r="K41" s="7">
        <v>228</v>
      </c>
      <c r="L41" s="7"/>
      <c r="M41" s="7">
        <v>4</v>
      </c>
      <c r="N41" s="16"/>
      <c r="O41" s="16"/>
      <c r="P41" s="60" t="s">
        <v>60</v>
      </c>
    </row>
    <row r="42" spans="1:16">
      <c r="K42" s="7">
        <v>93</v>
      </c>
      <c r="L42" s="7"/>
      <c r="M42" s="7">
        <v>0</v>
      </c>
      <c r="N42" s="16"/>
      <c r="O42" s="16"/>
      <c r="P42" s="60" t="s">
        <v>61</v>
      </c>
    </row>
    <row r="43" spans="1:16">
      <c r="K43" s="7">
        <v>34</v>
      </c>
      <c r="L43" s="7"/>
      <c r="M43" s="7">
        <v>1</v>
      </c>
      <c r="N43" s="16"/>
      <c r="O43" s="16"/>
      <c r="P43" s="60" t="s">
        <v>62</v>
      </c>
    </row>
    <row r="44" spans="1:16">
      <c r="K44" s="7">
        <v>57</v>
      </c>
      <c r="L44" s="7"/>
      <c r="M44" s="7">
        <v>2</v>
      </c>
      <c r="N44" s="16"/>
      <c r="O44" s="16"/>
      <c r="P44" s="60" t="s">
        <v>68</v>
      </c>
    </row>
    <row r="46" spans="1:16" ht="12.75">
      <c r="D46" s="8">
        <v>-2</v>
      </c>
      <c r="E46" s="8">
        <v>3</v>
      </c>
      <c r="F46" s="8">
        <v>2</v>
      </c>
      <c r="G46" s="8">
        <v>1</v>
      </c>
      <c r="H46" s="65">
        <f>AVERAGE(D46:G46)</f>
        <v>1</v>
      </c>
      <c r="I46" s="65">
        <f>(H46*9/5)+32</f>
        <v>33.799999999999997</v>
      </c>
    </row>
    <row r="48" spans="1:16" ht="12.75">
      <c r="D48" s="8">
        <f t="shared" ref="D48:G48" si="3">(D46*9/5)+32</f>
        <v>28.4</v>
      </c>
      <c r="E48" s="8">
        <f t="shared" si="3"/>
        <v>37.4</v>
      </c>
      <c r="F48" s="8">
        <f t="shared" si="3"/>
        <v>35.6</v>
      </c>
      <c r="G48" s="8">
        <f t="shared" si="3"/>
        <v>33.799999999999997</v>
      </c>
      <c r="H48" s="65">
        <f>AVERAGE(D48:G48)</f>
        <v>33.799999999999997</v>
      </c>
    </row>
  </sheetData>
  <mergeCells count="5">
    <mergeCell ref="E1:J1"/>
    <mergeCell ref="B2:D2"/>
    <mergeCell ref="E2:F2"/>
    <mergeCell ref="G2:H2"/>
    <mergeCell ref="I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4"/>
  <sheetViews>
    <sheetView topLeftCell="A12" workbookViewId="0">
      <selection activeCell="L34" activeCellId="1" sqref="P34 L34"/>
    </sheetView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9.5703125" customWidth="1"/>
    <col min="6" max="6" width="8.140625" customWidth="1"/>
    <col min="7" max="8" width="8.7109375" customWidth="1"/>
    <col min="9" max="9" width="9.42578125" customWidth="1"/>
    <col min="10" max="10" width="5" customWidth="1"/>
    <col min="11" max="11" width="8" customWidth="1"/>
    <col min="12" max="12" width="9.28515625" customWidth="1"/>
    <col min="13" max="14" width="9.5703125" customWidth="1"/>
    <col min="15" max="15" width="9.42578125" customWidth="1"/>
  </cols>
  <sheetData>
    <row r="1" spans="1:16" ht="15.75" customHeight="1">
      <c r="A1" s="1" t="s">
        <v>0</v>
      </c>
      <c r="E1" s="120" t="s">
        <v>2</v>
      </c>
      <c r="F1" s="121"/>
      <c r="G1" s="121"/>
      <c r="H1" s="121"/>
      <c r="I1" s="121"/>
      <c r="J1" s="122"/>
    </row>
    <row r="2" spans="1:16" ht="15.75" customHeight="1"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">
      <c r="A4" s="2" t="s">
        <v>13</v>
      </c>
      <c r="B4" s="9">
        <v>11177</v>
      </c>
      <c r="C4" s="9">
        <v>350</v>
      </c>
      <c r="D4" s="9">
        <v>295</v>
      </c>
      <c r="E4" s="8">
        <v>10</v>
      </c>
      <c r="F4" s="8">
        <v>8</v>
      </c>
      <c r="G4" s="8">
        <v>12</v>
      </c>
      <c r="H4" s="8">
        <v>11</v>
      </c>
      <c r="I4" s="8">
        <v>11</v>
      </c>
      <c r="J4" s="8">
        <v>8</v>
      </c>
      <c r="K4" s="11">
        <f t="shared" ref="K4:K34" si="0">MEDIAN(E4:J4)</f>
        <v>10.5</v>
      </c>
      <c r="L4" s="11">
        <f t="shared" ref="L4:L34" si="1">(K4*(9/5))+32</f>
        <v>50.900000000000006</v>
      </c>
      <c r="M4" s="8">
        <v>69</v>
      </c>
      <c r="N4" s="8">
        <v>62</v>
      </c>
      <c r="O4" s="8">
        <v>71</v>
      </c>
      <c r="P4" s="11">
        <f t="shared" ref="P4:P34" si="2">AVERAGE(M4:O4)</f>
        <v>67.333333333333329</v>
      </c>
    </row>
    <row r="5" spans="1:16" ht="15">
      <c r="A5" s="2" t="s">
        <v>17</v>
      </c>
      <c r="B5" s="9">
        <v>661</v>
      </c>
      <c r="C5" s="9">
        <v>0</v>
      </c>
      <c r="D5" s="9">
        <v>32</v>
      </c>
      <c r="E5" s="8">
        <v>6</v>
      </c>
      <c r="F5" s="8">
        <v>4</v>
      </c>
      <c r="G5" s="8">
        <v>13</v>
      </c>
      <c r="H5" s="8">
        <v>11</v>
      </c>
      <c r="I5" s="8">
        <v>11</v>
      </c>
      <c r="J5" s="8">
        <v>9</v>
      </c>
      <c r="K5" s="11">
        <f t="shared" si="0"/>
        <v>10</v>
      </c>
      <c r="L5" s="11">
        <f t="shared" si="1"/>
        <v>50</v>
      </c>
      <c r="M5" s="8">
        <v>83</v>
      </c>
      <c r="N5" s="8">
        <v>49</v>
      </c>
      <c r="O5" s="8">
        <v>66</v>
      </c>
      <c r="P5" s="11">
        <f t="shared" si="2"/>
        <v>66</v>
      </c>
    </row>
    <row r="6" spans="1:16" ht="15">
      <c r="A6" s="2" t="s">
        <v>18</v>
      </c>
      <c r="B6" s="9">
        <v>632</v>
      </c>
      <c r="C6" s="9">
        <v>0</v>
      </c>
      <c r="D6" s="9">
        <v>15</v>
      </c>
      <c r="E6" s="8">
        <v>12</v>
      </c>
      <c r="F6" s="8">
        <v>12</v>
      </c>
      <c r="G6" s="8">
        <v>17</v>
      </c>
      <c r="H6" s="8">
        <v>17</v>
      </c>
      <c r="I6" s="8">
        <v>15</v>
      </c>
      <c r="J6" s="8">
        <v>15</v>
      </c>
      <c r="K6" s="11">
        <f t="shared" si="0"/>
        <v>15</v>
      </c>
      <c r="L6" s="11">
        <f t="shared" si="1"/>
        <v>59</v>
      </c>
      <c r="M6" s="8">
        <v>79</v>
      </c>
      <c r="N6" s="8">
        <v>56</v>
      </c>
      <c r="O6" s="8">
        <v>83</v>
      </c>
      <c r="P6" s="11">
        <f t="shared" si="2"/>
        <v>72.666666666666671</v>
      </c>
    </row>
    <row r="7" spans="1:16" ht="15">
      <c r="A7" s="2" t="s">
        <v>19</v>
      </c>
      <c r="B7" s="9">
        <v>493</v>
      </c>
      <c r="C7" s="9">
        <v>2</v>
      </c>
      <c r="D7" s="9">
        <v>10</v>
      </c>
      <c r="E7" s="8">
        <v>2</v>
      </c>
      <c r="F7" s="8">
        <v>2</v>
      </c>
      <c r="G7" s="8">
        <v>12</v>
      </c>
      <c r="H7" s="8">
        <v>12</v>
      </c>
      <c r="I7" s="8">
        <v>8</v>
      </c>
      <c r="J7" s="8">
        <v>8</v>
      </c>
      <c r="K7" s="11">
        <f t="shared" si="0"/>
        <v>8</v>
      </c>
      <c r="L7" s="11">
        <f t="shared" si="1"/>
        <v>46.4</v>
      </c>
      <c r="M7" s="8">
        <v>59</v>
      </c>
      <c r="N7" s="8">
        <v>24</v>
      </c>
      <c r="O7" s="8">
        <v>29</v>
      </c>
      <c r="P7" s="11">
        <f t="shared" si="2"/>
        <v>37.333333333333336</v>
      </c>
    </row>
    <row r="8" spans="1:16" ht="15">
      <c r="A8" s="2" t="s">
        <v>20</v>
      </c>
      <c r="B8" s="9">
        <v>463</v>
      </c>
      <c r="C8" s="9">
        <v>0</v>
      </c>
      <c r="D8" s="9">
        <v>16</v>
      </c>
      <c r="E8" s="8">
        <v>8</v>
      </c>
      <c r="F8" s="8">
        <v>8</v>
      </c>
      <c r="G8" s="8">
        <v>8</v>
      </c>
      <c r="H8" s="8">
        <v>8</v>
      </c>
      <c r="I8" s="8">
        <v>8</v>
      </c>
      <c r="J8" s="8">
        <v>8</v>
      </c>
      <c r="K8" s="11">
        <f t="shared" si="0"/>
        <v>8</v>
      </c>
      <c r="L8" s="11">
        <f t="shared" si="1"/>
        <v>46.4</v>
      </c>
      <c r="M8" s="8">
        <v>78</v>
      </c>
      <c r="N8" s="8">
        <v>100</v>
      </c>
      <c r="O8" s="8">
        <v>97</v>
      </c>
      <c r="P8" s="11">
        <f t="shared" si="2"/>
        <v>91.666666666666671</v>
      </c>
    </row>
    <row r="9" spans="1:16" ht="15">
      <c r="A9" s="2" t="s">
        <v>21</v>
      </c>
      <c r="B9" s="9">
        <v>340</v>
      </c>
      <c r="C9" s="9">
        <v>0</v>
      </c>
      <c r="D9" s="9">
        <v>7</v>
      </c>
      <c r="E9" s="8">
        <v>7</v>
      </c>
      <c r="F9" s="8">
        <v>5</v>
      </c>
      <c r="G9" s="8">
        <v>13</v>
      </c>
      <c r="H9" s="8">
        <v>10</v>
      </c>
      <c r="I9" s="8">
        <v>10</v>
      </c>
      <c r="J9" s="8">
        <v>4</v>
      </c>
      <c r="K9" s="11">
        <f t="shared" si="0"/>
        <v>8.5</v>
      </c>
      <c r="L9" s="11">
        <f t="shared" si="1"/>
        <v>47.3</v>
      </c>
      <c r="M9" s="8">
        <v>58</v>
      </c>
      <c r="N9" s="8">
        <v>44</v>
      </c>
      <c r="O9" s="8">
        <v>67</v>
      </c>
      <c r="P9" s="11">
        <f t="shared" si="2"/>
        <v>56.333333333333336</v>
      </c>
    </row>
    <row r="10" spans="1:16" ht="15">
      <c r="A10" s="2" t="s">
        <v>22</v>
      </c>
      <c r="B10" s="9">
        <v>333</v>
      </c>
      <c r="C10" s="9">
        <v>0</v>
      </c>
      <c r="D10" s="9">
        <v>12</v>
      </c>
      <c r="E10" s="8">
        <v>11</v>
      </c>
      <c r="F10" s="8">
        <v>11</v>
      </c>
      <c r="G10" s="8">
        <v>10</v>
      </c>
      <c r="H10" s="8">
        <v>10</v>
      </c>
      <c r="I10" s="8">
        <v>9</v>
      </c>
      <c r="J10" s="8">
        <v>9</v>
      </c>
      <c r="K10" s="11">
        <f t="shared" si="0"/>
        <v>10</v>
      </c>
      <c r="L10" s="11">
        <f t="shared" si="1"/>
        <v>50</v>
      </c>
      <c r="M10" s="8">
        <v>57</v>
      </c>
      <c r="N10" s="8">
        <v>81</v>
      </c>
      <c r="O10" s="8">
        <v>86</v>
      </c>
      <c r="P10" s="11">
        <f t="shared" si="2"/>
        <v>74.666666666666671</v>
      </c>
    </row>
    <row r="11" spans="1:16" ht="15">
      <c r="A11" s="2" t="s">
        <v>23</v>
      </c>
      <c r="B11" s="9">
        <v>300</v>
      </c>
      <c r="C11" s="9">
        <v>2</v>
      </c>
      <c r="D11" s="9">
        <v>7</v>
      </c>
      <c r="E11" s="8">
        <v>8</v>
      </c>
      <c r="F11" s="8">
        <v>8</v>
      </c>
      <c r="G11" s="8">
        <v>9</v>
      </c>
      <c r="H11" s="8">
        <v>8</v>
      </c>
      <c r="I11" s="8">
        <v>9</v>
      </c>
      <c r="J11" s="8">
        <v>8</v>
      </c>
      <c r="K11" s="11">
        <f t="shared" si="0"/>
        <v>8</v>
      </c>
      <c r="L11" s="11">
        <f t="shared" si="1"/>
        <v>46.4</v>
      </c>
      <c r="M11" s="8">
        <v>87</v>
      </c>
      <c r="N11" s="8">
        <v>90</v>
      </c>
      <c r="O11" s="8">
        <v>91</v>
      </c>
      <c r="P11" s="11">
        <f t="shared" si="2"/>
        <v>89.333333333333329</v>
      </c>
    </row>
    <row r="12" spans="1:16" ht="15">
      <c r="A12" s="2" t="s">
        <v>24</v>
      </c>
      <c r="B12" s="9">
        <v>231</v>
      </c>
      <c r="C12" s="9">
        <v>1</v>
      </c>
      <c r="D12" s="9">
        <v>11</v>
      </c>
      <c r="E12" s="8">
        <v>9</v>
      </c>
      <c r="F12" s="8">
        <v>8</v>
      </c>
      <c r="G12" s="8">
        <v>12</v>
      </c>
      <c r="H12" s="8">
        <v>10</v>
      </c>
      <c r="I12" s="8">
        <v>10</v>
      </c>
      <c r="J12" s="8">
        <v>8</v>
      </c>
      <c r="K12" s="11">
        <f t="shared" si="0"/>
        <v>9.5</v>
      </c>
      <c r="L12" s="11">
        <f t="shared" si="1"/>
        <v>49.1</v>
      </c>
      <c r="M12" s="8">
        <v>91</v>
      </c>
      <c r="N12" s="8">
        <v>59</v>
      </c>
      <c r="O12" s="8">
        <v>67</v>
      </c>
      <c r="P12" s="11">
        <f t="shared" si="2"/>
        <v>72.333333333333329</v>
      </c>
    </row>
    <row r="13" spans="1:16" ht="15">
      <c r="A13" s="13" t="s">
        <v>25</v>
      </c>
      <c r="B13" s="14">
        <v>230</v>
      </c>
      <c r="C13" s="14">
        <v>0</v>
      </c>
      <c r="D13" s="14">
        <v>6</v>
      </c>
      <c r="E13" s="15">
        <v>6</v>
      </c>
      <c r="F13" s="15">
        <v>6</v>
      </c>
      <c r="G13" s="15">
        <v>7</v>
      </c>
      <c r="H13" s="15">
        <v>7</v>
      </c>
      <c r="I13" s="15">
        <v>1</v>
      </c>
      <c r="J13" s="15">
        <v>1</v>
      </c>
      <c r="K13" s="11">
        <f t="shared" si="0"/>
        <v>6</v>
      </c>
      <c r="L13" s="11">
        <f t="shared" si="1"/>
        <v>42.8</v>
      </c>
      <c r="M13" s="15">
        <v>43</v>
      </c>
      <c r="N13" s="15">
        <v>51</v>
      </c>
      <c r="O13" s="15">
        <v>78</v>
      </c>
      <c r="P13" s="11">
        <f t="shared" si="2"/>
        <v>57.333333333333336</v>
      </c>
    </row>
    <row r="14" spans="1:16" ht="15">
      <c r="A14" s="13" t="s">
        <v>26</v>
      </c>
      <c r="B14" s="14">
        <v>236</v>
      </c>
      <c r="C14" s="14">
        <v>0</v>
      </c>
      <c r="D14" s="14">
        <v>7</v>
      </c>
      <c r="E14" s="15">
        <v>6</v>
      </c>
      <c r="F14" s="15">
        <v>6</v>
      </c>
      <c r="G14" s="15">
        <v>11</v>
      </c>
      <c r="H14" s="15">
        <v>11</v>
      </c>
      <c r="I14" s="15">
        <v>7</v>
      </c>
      <c r="J14" s="15">
        <v>7</v>
      </c>
      <c r="K14" s="11">
        <f t="shared" si="0"/>
        <v>7</v>
      </c>
      <c r="L14" s="11">
        <f t="shared" si="1"/>
        <v>44.6</v>
      </c>
      <c r="M14" s="15">
        <v>64</v>
      </c>
      <c r="N14" s="15">
        <v>55</v>
      </c>
      <c r="O14" s="15">
        <v>79</v>
      </c>
      <c r="P14" s="11">
        <f t="shared" si="2"/>
        <v>66</v>
      </c>
    </row>
    <row r="15" spans="1:16" ht="15">
      <c r="A15" s="2" t="s">
        <v>27</v>
      </c>
      <c r="B15" s="9">
        <v>182</v>
      </c>
      <c r="C15" s="9">
        <v>1</v>
      </c>
      <c r="D15" s="9">
        <v>10</v>
      </c>
      <c r="E15" s="8">
        <v>5</v>
      </c>
      <c r="F15" s="8">
        <v>3</v>
      </c>
      <c r="G15" s="8">
        <v>14</v>
      </c>
      <c r="H15" s="8">
        <v>10</v>
      </c>
      <c r="I15" s="8">
        <v>10</v>
      </c>
      <c r="J15" s="8">
        <v>9</v>
      </c>
      <c r="K15" s="11">
        <f t="shared" si="0"/>
        <v>9.5</v>
      </c>
      <c r="L15" s="11">
        <f t="shared" si="1"/>
        <v>49.1</v>
      </c>
      <c r="M15" s="8">
        <v>75</v>
      </c>
      <c r="N15" s="8">
        <v>48</v>
      </c>
      <c r="O15" s="8">
        <v>69</v>
      </c>
      <c r="P15" s="11">
        <f t="shared" si="2"/>
        <v>64</v>
      </c>
    </row>
    <row r="16" spans="1:16" ht="15">
      <c r="A16" s="2" t="s">
        <v>28</v>
      </c>
      <c r="B16" s="9">
        <v>191</v>
      </c>
      <c r="C16" s="9">
        <v>1</v>
      </c>
      <c r="D16" s="9">
        <v>9</v>
      </c>
      <c r="E16" s="8">
        <v>2</v>
      </c>
      <c r="F16" s="8"/>
      <c r="G16" s="8">
        <v>5</v>
      </c>
      <c r="H16" s="8"/>
      <c r="I16" s="8">
        <v>2</v>
      </c>
      <c r="J16" s="8"/>
      <c r="K16" s="11">
        <f t="shared" si="0"/>
        <v>2</v>
      </c>
      <c r="L16" s="11">
        <f t="shared" si="1"/>
        <v>35.6</v>
      </c>
      <c r="M16" s="8">
        <v>64</v>
      </c>
      <c r="N16" s="8">
        <v>77</v>
      </c>
      <c r="O16" s="8">
        <v>21</v>
      </c>
      <c r="P16" s="11">
        <f t="shared" si="2"/>
        <v>54</v>
      </c>
    </row>
    <row r="17" spans="1:16" ht="15">
      <c r="A17" s="2" t="s">
        <v>29</v>
      </c>
      <c r="B17" s="9">
        <v>159</v>
      </c>
      <c r="C17" s="9">
        <v>0</v>
      </c>
      <c r="D17" s="9">
        <v>0</v>
      </c>
      <c r="E17" s="8">
        <v>11</v>
      </c>
      <c r="F17" s="8">
        <v>8</v>
      </c>
      <c r="G17" s="8">
        <v>15</v>
      </c>
      <c r="H17" s="8">
        <v>12</v>
      </c>
      <c r="I17" s="8">
        <v>12</v>
      </c>
      <c r="J17" s="8">
        <v>11</v>
      </c>
      <c r="K17" s="11">
        <f t="shared" si="0"/>
        <v>11.5</v>
      </c>
      <c r="L17" s="11">
        <f t="shared" si="1"/>
        <v>52.7</v>
      </c>
      <c r="M17" s="8">
        <v>63</v>
      </c>
      <c r="N17" s="8">
        <v>61</v>
      </c>
      <c r="O17" s="8">
        <v>78</v>
      </c>
      <c r="P17" s="11">
        <f t="shared" si="2"/>
        <v>67.333333333333329</v>
      </c>
    </row>
    <row r="18" spans="1:16" ht="15">
      <c r="A18" s="2" t="s">
        <v>30</v>
      </c>
      <c r="B18" s="9">
        <v>116</v>
      </c>
      <c r="C18" s="9">
        <v>0</v>
      </c>
      <c r="D18" s="9">
        <v>0</v>
      </c>
      <c r="E18" s="8">
        <v>6</v>
      </c>
      <c r="F18" s="8">
        <v>1</v>
      </c>
      <c r="G18" s="8">
        <v>12</v>
      </c>
      <c r="H18" s="8">
        <v>10</v>
      </c>
      <c r="I18" s="8">
        <v>10</v>
      </c>
      <c r="J18" s="8">
        <v>2</v>
      </c>
      <c r="K18" s="11">
        <f t="shared" si="0"/>
        <v>8</v>
      </c>
      <c r="L18" s="11">
        <f t="shared" si="1"/>
        <v>46.4</v>
      </c>
      <c r="M18" s="8">
        <v>74</v>
      </c>
      <c r="N18" s="8">
        <v>22</v>
      </c>
      <c r="O18" s="8">
        <v>35</v>
      </c>
      <c r="P18" s="11">
        <f t="shared" si="2"/>
        <v>43.666666666666664</v>
      </c>
    </row>
    <row r="19" spans="1:16" ht="15">
      <c r="A19" s="2" t="s">
        <v>31</v>
      </c>
      <c r="B19" s="9">
        <v>111</v>
      </c>
      <c r="C19" s="9">
        <v>0</v>
      </c>
      <c r="D19" s="9">
        <v>2</v>
      </c>
      <c r="E19" s="8">
        <v>11</v>
      </c>
      <c r="F19" s="8">
        <v>10</v>
      </c>
      <c r="G19" s="8">
        <v>11</v>
      </c>
      <c r="H19" s="8">
        <v>10</v>
      </c>
      <c r="I19" s="8">
        <v>10</v>
      </c>
      <c r="J19" s="8">
        <v>9</v>
      </c>
      <c r="K19" s="11">
        <f t="shared" si="0"/>
        <v>10</v>
      </c>
      <c r="L19" s="11">
        <f t="shared" si="1"/>
        <v>50</v>
      </c>
      <c r="M19" s="8">
        <v>86</v>
      </c>
      <c r="N19" s="8">
        <v>94</v>
      </c>
      <c r="O19" s="8">
        <v>97</v>
      </c>
      <c r="P19" s="11">
        <f t="shared" si="2"/>
        <v>92.333333333333329</v>
      </c>
    </row>
    <row r="20" spans="1:16" ht="15">
      <c r="A20" s="2" t="s">
        <v>32</v>
      </c>
      <c r="B20" s="9">
        <v>104</v>
      </c>
      <c r="C20" s="9">
        <v>1</v>
      </c>
      <c r="D20" s="9">
        <v>3</v>
      </c>
      <c r="E20" s="8">
        <v>1</v>
      </c>
      <c r="F20" s="8">
        <v>1</v>
      </c>
      <c r="G20" s="8">
        <v>2</v>
      </c>
      <c r="H20" s="8">
        <v>2</v>
      </c>
      <c r="I20" s="8">
        <v>-5</v>
      </c>
      <c r="J20" s="8">
        <v>-5</v>
      </c>
      <c r="K20" s="11">
        <f t="shared" si="0"/>
        <v>1</v>
      </c>
      <c r="L20" s="11">
        <f t="shared" si="1"/>
        <v>33.799999999999997</v>
      </c>
      <c r="M20" s="8">
        <v>81</v>
      </c>
      <c r="N20" s="8">
        <v>68</v>
      </c>
      <c r="O20" s="8">
        <v>100</v>
      </c>
      <c r="P20" s="11">
        <f t="shared" si="2"/>
        <v>83</v>
      </c>
    </row>
    <row r="21" spans="1:16" ht="15">
      <c r="A21" s="2" t="s">
        <v>33</v>
      </c>
      <c r="B21" s="9">
        <v>105</v>
      </c>
      <c r="C21" s="9">
        <v>0</v>
      </c>
      <c r="D21" s="9">
        <v>3</v>
      </c>
      <c r="E21" s="8">
        <v>7</v>
      </c>
      <c r="F21" s="8">
        <v>4</v>
      </c>
      <c r="G21" s="8">
        <v>16</v>
      </c>
      <c r="H21" s="8">
        <v>12</v>
      </c>
      <c r="I21" s="8">
        <v>15</v>
      </c>
      <c r="J21" s="8">
        <v>6</v>
      </c>
      <c r="K21" s="11">
        <f t="shared" si="0"/>
        <v>9.5</v>
      </c>
      <c r="L21" s="11">
        <f t="shared" si="1"/>
        <v>49.1</v>
      </c>
      <c r="M21" s="8">
        <v>82</v>
      </c>
      <c r="N21" s="8">
        <v>36</v>
      </c>
      <c r="O21" s="8">
        <v>54</v>
      </c>
      <c r="P21" s="11">
        <f t="shared" si="2"/>
        <v>57.333333333333336</v>
      </c>
    </row>
    <row r="22" spans="1:16" ht="15">
      <c r="A22" s="2" t="s">
        <v>34</v>
      </c>
      <c r="B22" s="9">
        <v>95</v>
      </c>
      <c r="C22" s="9">
        <v>2</v>
      </c>
      <c r="D22" s="9">
        <v>2</v>
      </c>
      <c r="E22" s="8">
        <v>-20</v>
      </c>
      <c r="F22" s="8">
        <v>-20</v>
      </c>
      <c r="G22" s="8">
        <v>-10</v>
      </c>
      <c r="H22" s="8">
        <v>-10</v>
      </c>
      <c r="I22" s="8">
        <v>-16</v>
      </c>
      <c r="J22" s="8">
        <v>-16</v>
      </c>
      <c r="K22" s="11">
        <f t="shared" si="0"/>
        <v>-16</v>
      </c>
      <c r="L22" s="11">
        <f t="shared" si="1"/>
        <v>3.1999999999999993</v>
      </c>
      <c r="M22" s="8">
        <v>59</v>
      </c>
      <c r="N22" s="8">
        <v>34</v>
      </c>
      <c r="O22" s="8">
        <v>58</v>
      </c>
      <c r="P22" s="11">
        <f t="shared" si="2"/>
        <v>50.333333333333336</v>
      </c>
    </row>
    <row r="23" spans="1:16" ht="15">
      <c r="A23" s="2" t="s">
        <v>35</v>
      </c>
      <c r="B23" s="9">
        <v>70</v>
      </c>
      <c r="C23" s="9">
        <v>0</v>
      </c>
      <c r="D23" s="9">
        <v>1</v>
      </c>
      <c r="E23" s="8">
        <v>-11</v>
      </c>
      <c r="F23" s="8">
        <v>-11</v>
      </c>
      <c r="G23" s="8">
        <v>-3</v>
      </c>
      <c r="H23" s="8">
        <v>-3</v>
      </c>
      <c r="I23" s="8">
        <v>-8</v>
      </c>
      <c r="J23" s="8">
        <v>-8</v>
      </c>
      <c r="K23" s="11">
        <f t="shared" si="0"/>
        <v>-8</v>
      </c>
      <c r="L23" s="11">
        <f t="shared" si="1"/>
        <v>17.600000000000001</v>
      </c>
      <c r="M23" s="8">
        <v>79</v>
      </c>
      <c r="N23" s="8">
        <v>44</v>
      </c>
      <c r="O23" s="8">
        <v>81</v>
      </c>
      <c r="P23" s="11">
        <f t="shared" si="2"/>
        <v>68</v>
      </c>
    </row>
    <row r="24" spans="1:16" ht="15">
      <c r="A24" s="2" t="s">
        <v>36</v>
      </c>
      <c r="B24" s="9">
        <v>64</v>
      </c>
      <c r="C24" s="9">
        <v>1</v>
      </c>
      <c r="D24" s="9">
        <v>4</v>
      </c>
      <c r="E24" s="8">
        <v>18</v>
      </c>
      <c r="F24" s="8">
        <v>18</v>
      </c>
      <c r="G24" s="8">
        <v>25</v>
      </c>
      <c r="H24" s="8">
        <v>25</v>
      </c>
      <c r="I24" s="8">
        <v>22</v>
      </c>
      <c r="J24" s="8">
        <v>22</v>
      </c>
      <c r="K24" s="11">
        <f t="shared" si="0"/>
        <v>22</v>
      </c>
      <c r="L24" s="11">
        <f t="shared" si="1"/>
        <v>71.599999999999994</v>
      </c>
      <c r="M24" s="8">
        <v>90</v>
      </c>
      <c r="N24" s="8">
        <v>71</v>
      </c>
      <c r="O24" s="8">
        <v>78</v>
      </c>
      <c r="P24" s="11">
        <f t="shared" si="2"/>
        <v>79.666666666666671</v>
      </c>
    </row>
    <row r="25" spans="1:16" ht="15">
      <c r="A25" s="2" t="s">
        <v>37</v>
      </c>
      <c r="B25" s="9">
        <v>66</v>
      </c>
      <c r="C25" s="9">
        <v>0</v>
      </c>
      <c r="D25" s="9">
        <v>3</v>
      </c>
      <c r="E25" s="8">
        <v>-6</v>
      </c>
      <c r="F25" s="8">
        <v>-6</v>
      </c>
      <c r="G25" s="8">
        <v>-4</v>
      </c>
      <c r="H25" s="8">
        <v>-4</v>
      </c>
      <c r="I25" s="8">
        <v>-9</v>
      </c>
      <c r="J25" s="8">
        <v>-9</v>
      </c>
      <c r="K25" s="11">
        <f t="shared" si="0"/>
        <v>-6</v>
      </c>
      <c r="L25" s="11">
        <f t="shared" si="1"/>
        <v>21.2</v>
      </c>
      <c r="M25" s="8">
        <v>89</v>
      </c>
      <c r="N25" s="8">
        <v>50</v>
      </c>
      <c r="O25" s="8">
        <v>58</v>
      </c>
      <c r="P25" s="11">
        <f t="shared" si="2"/>
        <v>65.666666666666671</v>
      </c>
    </row>
    <row r="26" spans="1:16" ht="15">
      <c r="A26" s="2" t="s">
        <v>38</v>
      </c>
      <c r="B26" s="9">
        <v>48</v>
      </c>
      <c r="C26" s="9">
        <v>0</v>
      </c>
      <c r="D26" s="9">
        <v>1</v>
      </c>
      <c r="E26" s="8">
        <v>0</v>
      </c>
      <c r="F26" s="8">
        <v>-1</v>
      </c>
      <c r="G26" s="8">
        <v>2</v>
      </c>
      <c r="H26" s="8">
        <v>0</v>
      </c>
      <c r="I26" s="8">
        <v>0</v>
      </c>
      <c r="J26" s="8">
        <v>-3</v>
      </c>
      <c r="K26" s="11">
        <f t="shared" si="0"/>
        <v>0</v>
      </c>
      <c r="L26" s="11">
        <f t="shared" si="1"/>
        <v>32</v>
      </c>
      <c r="M26" s="8">
        <v>80</v>
      </c>
      <c r="N26" s="8">
        <v>80</v>
      </c>
      <c r="O26" s="8">
        <v>72</v>
      </c>
      <c r="P26" s="11">
        <f t="shared" si="2"/>
        <v>77.333333333333329</v>
      </c>
    </row>
    <row r="27" spans="1:16" ht="15">
      <c r="A27" s="2" t="s">
        <v>39</v>
      </c>
      <c r="B27" s="9">
        <v>51</v>
      </c>
      <c r="C27" s="9">
        <v>0</v>
      </c>
      <c r="D27" s="9">
        <v>3</v>
      </c>
      <c r="E27" s="8">
        <v>-11</v>
      </c>
      <c r="F27" s="10"/>
      <c r="G27" s="8">
        <v>1</v>
      </c>
      <c r="H27" s="10"/>
      <c r="I27" s="8">
        <v>-2</v>
      </c>
      <c r="J27" s="10"/>
      <c r="K27" s="11">
        <f t="shared" si="0"/>
        <v>-2</v>
      </c>
      <c r="L27" s="11">
        <f t="shared" si="1"/>
        <v>28.4</v>
      </c>
      <c r="M27" s="8">
        <v>61</v>
      </c>
      <c r="N27" s="8">
        <v>27</v>
      </c>
      <c r="O27" s="8">
        <v>32</v>
      </c>
      <c r="P27" s="11">
        <f t="shared" si="2"/>
        <v>40</v>
      </c>
    </row>
    <row r="28" spans="1:16" ht="15">
      <c r="A28" s="2" t="s">
        <v>40</v>
      </c>
      <c r="B28" s="9">
        <v>38</v>
      </c>
      <c r="C28" s="9">
        <v>0</v>
      </c>
      <c r="D28" s="9">
        <v>2</v>
      </c>
      <c r="E28" s="8">
        <v>6</v>
      </c>
      <c r="F28" s="8">
        <v>5</v>
      </c>
      <c r="G28" s="8">
        <v>8</v>
      </c>
      <c r="H28" s="8">
        <v>6</v>
      </c>
      <c r="I28" s="8">
        <v>7</v>
      </c>
      <c r="J28" s="8">
        <v>5</v>
      </c>
      <c r="K28" s="11">
        <f t="shared" si="0"/>
        <v>6</v>
      </c>
      <c r="L28" s="11">
        <f t="shared" si="1"/>
        <v>42.8</v>
      </c>
      <c r="M28" s="8">
        <v>97</v>
      </c>
      <c r="N28" s="8">
        <v>81</v>
      </c>
      <c r="O28" s="8">
        <v>91</v>
      </c>
      <c r="P28" s="11">
        <f t="shared" si="2"/>
        <v>89.666666666666671</v>
      </c>
    </row>
    <row r="29" spans="1:16" ht="15">
      <c r="A29" s="2" t="s">
        <v>41</v>
      </c>
      <c r="B29" s="9">
        <v>28</v>
      </c>
      <c r="C29" s="9">
        <v>0</v>
      </c>
      <c r="D29" s="9">
        <v>0</v>
      </c>
      <c r="E29" s="8">
        <v>-6</v>
      </c>
      <c r="F29" s="10"/>
      <c r="G29" s="8">
        <v>2</v>
      </c>
      <c r="H29" s="10"/>
      <c r="I29" s="8">
        <v>-2</v>
      </c>
      <c r="J29" s="10"/>
      <c r="K29" s="11">
        <f t="shared" si="0"/>
        <v>-2</v>
      </c>
      <c r="L29" s="11">
        <f t="shared" si="1"/>
        <v>28.4</v>
      </c>
      <c r="M29" s="8">
        <v>60</v>
      </c>
      <c r="N29" s="8">
        <v>20</v>
      </c>
      <c r="O29" s="8">
        <v>25</v>
      </c>
      <c r="P29" s="11">
        <f t="shared" si="2"/>
        <v>35</v>
      </c>
    </row>
    <row r="30" spans="1:16" ht="15">
      <c r="A30" s="2" t="s">
        <v>42</v>
      </c>
      <c r="B30" s="9">
        <v>27</v>
      </c>
      <c r="C30" s="9">
        <v>0</v>
      </c>
      <c r="D30" s="9">
        <v>1</v>
      </c>
      <c r="E30" s="8">
        <v>-25</v>
      </c>
      <c r="F30" s="8">
        <v>-26</v>
      </c>
      <c r="G30" s="8">
        <v>-18</v>
      </c>
      <c r="H30" s="8">
        <v>-18</v>
      </c>
      <c r="I30" s="8">
        <v>-21</v>
      </c>
      <c r="J30" s="8">
        <v>-24</v>
      </c>
      <c r="K30" s="11">
        <f t="shared" si="0"/>
        <v>-22.5</v>
      </c>
      <c r="L30" s="11">
        <f t="shared" si="1"/>
        <v>-8.5</v>
      </c>
      <c r="M30" s="8">
        <v>70</v>
      </c>
      <c r="N30" s="8">
        <v>64</v>
      </c>
      <c r="O30" s="8">
        <v>69</v>
      </c>
      <c r="P30" s="11">
        <f t="shared" si="2"/>
        <v>67.666666666666671</v>
      </c>
    </row>
    <row r="31" spans="1:16" ht="15">
      <c r="A31" s="2" t="s">
        <v>43</v>
      </c>
      <c r="B31" s="9">
        <v>21</v>
      </c>
      <c r="C31" s="9">
        <v>0</v>
      </c>
      <c r="D31" s="9">
        <v>0</v>
      </c>
      <c r="E31" s="8">
        <v>-3</v>
      </c>
      <c r="F31" s="8">
        <v>-4</v>
      </c>
      <c r="G31" s="8">
        <v>5</v>
      </c>
      <c r="H31" s="8">
        <v>-1</v>
      </c>
      <c r="I31" s="8">
        <v>4</v>
      </c>
      <c r="J31" s="4">
        <v>-2</v>
      </c>
      <c r="K31" s="11">
        <f t="shared" si="0"/>
        <v>-1.5</v>
      </c>
      <c r="L31" s="11">
        <f t="shared" si="1"/>
        <v>29.3</v>
      </c>
      <c r="M31" s="8">
        <v>47</v>
      </c>
      <c r="N31" s="8">
        <v>36</v>
      </c>
      <c r="O31" s="8">
        <v>35</v>
      </c>
      <c r="P31" s="11">
        <f t="shared" si="2"/>
        <v>39.333333333333336</v>
      </c>
    </row>
    <row r="32" spans="1:16" ht="15">
      <c r="A32" s="13" t="s">
        <v>44</v>
      </c>
      <c r="B32" s="9">
        <v>23</v>
      </c>
      <c r="C32" s="9">
        <v>0</v>
      </c>
      <c r="D32" s="9">
        <v>1</v>
      </c>
      <c r="E32" s="8">
        <v>-22</v>
      </c>
      <c r="F32" s="8">
        <v>-22</v>
      </c>
      <c r="G32" s="8">
        <v>-8</v>
      </c>
      <c r="H32" s="8">
        <v>-8</v>
      </c>
      <c r="I32" s="8">
        <v>-14</v>
      </c>
      <c r="J32" s="8">
        <v>-14</v>
      </c>
      <c r="K32" s="11">
        <f t="shared" si="0"/>
        <v>-14</v>
      </c>
      <c r="L32" s="11">
        <f t="shared" si="1"/>
        <v>6.8000000000000007</v>
      </c>
      <c r="M32" s="8">
        <v>85</v>
      </c>
      <c r="N32" s="8">
        <v>40</v>
      </c>
      <c r="O32" s="8">
        <v>70</v>
      </c>
      <c r="P32" s="11">
        <f t="shared" si="2"/>
        <v>65</v>
      </c>
    </row>
    <row r="33" spans="1:16" ht="15">
      <c r="A33" s="2" t="s">
        <v>45</v>
      </c>
      <c r="B33" s="9">
        <v>11</v>
      </c>
      <c r="C33" s="9">
        <v>0</v>
      </c>
      <c r="D33" s="9">
        <v>0</v>
      </c>
      <c r="E33" s="8">
        <v>-13</v>
      </c>
      <c r="F33" s="8">
        <v>-13</v>
      </c>
      <c r="G33" s="8">
        <v>-1</v>
      </c>
      <c r="H33" s="8">
        <v>-1</v>
      </c>
      <c r="I33" s="8">
        <v>-6</v>
      </c>
      <c r="J33" s="8">
        <v>-6</v>
      </c>
      <c r="K33" s="11">
        <f t="shared" si="0"/>
        <v>-6</v>
      </c>
      <c r="L33" s="11">
        <f t="shared" si="1"/>
        <v>21.2</v>
      </c>
      <c r="M33" s="8">
        <v>50</v>
      </c>
      <c r="N33" s="8">
        <v>17</v>
      </c>
      <c r="O33" s="8">
        <v>17</v>
      </c>
      <c r="P33" s="11">
        <f t="shared" si="2"/>
        <v>28</v>
      </c>
    </row>
    <row r="34" spans="1:16" ht="15">
      <c r="A34" s="2" t="s">
        <v>47</v>
      </c>
      <c r="B34" s="9">
        <v>15</v>
      </c>
      <c r="C34" s="9">
        <v>0</v>
      </c>
      <c r="D34" s="9">
        <v>0</v>
      </c>
      <c r="E34" s="8">
        <v>17</v>
      </c>
      <c r="F34" s="8">
        <v>17</v>
      </c>
      <c r="G34" s="8">
        <v>21</v>
      </c>
      <c r="H34" s="8">
        <v>19</v>
      </c>
      <c r="I34" s="8">
        <v>19</v>
      </c>
      <c r="J34" s="8">
        <v>18</v>
      </c>
      <c r="K34" s="11">
        <f t="shared" si="0"/>
        <v>18.5</v>
      </c>
      <c r="L34" s="11">
        <f t="shared" si="1"/>
        <v>65.300000000000011</v>
      </c>
      <c r="M34" s="8">
        <v>76</v>
      </c>
      <c r="N34" s="8">
        <v>63</v>
      </c>
      <c r="O34" s="8">
        <v>68</v>
      </c>
      <c r="P34" s="11">
        <f t="shared" si="2"/>
        <v>69</v>
      </c>
    </row>
  </sheetData>
  <mergeCells count="4">
    <mergeCell ref="E1:J1"/>
    <mergeCell ref="E2:F2"/>
    <mergeCell ref="G2:H2"/>
    <mergeCell ref="I2:J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B20"/>
  <sheetViews>
    <sheetView workbookViewId="0"/>
  </sheetViews>
  <sheetFormatPr defaultColWidth="14.42578125" defaultRowHeight="15.75" customHeight="1"/>
  <cols>
    <col min="2" max="2" width="8.140625" customWidth="1"/>
    <col min="3" max="3" width="10" customWidth="1"/>
    <col min="4" max="4" width="12.42578125" customWidth="1"/>
    <col min="7" max="14" width="14.42578125" hidden="1"/>
    <col min="15" max="15" width="10.28515625" customWidth="1"/>
    <col min="16" max="16" width="9.7109375" customWidth="1"/>
    <col min="17" max="20" width="14.42578125" hidden="1"/>
    <col min="21" max="21" width="9.7109375" customWidth="1"/>
    <col min="25" max="25" width="17.28515625" customWidth="1"/>
    <col min="26" max="26" width="11.5703125" customWidth="1"/>
    <col min="27" max="27" width="18.140625" customWidth="1"/>
  </cols>
  <sheetData>
    <row r="2" spans="1:28" ht="12.75">
      <c r="F2" s="4" t="s">
        <v>13</v>
      </c>
      <c r="Y2" s="4" t="s">
        <v>69</v>
      </c>
    </row>
    <row r="3" spans="1:28" ht="12.75">
      <c r="Y3" s="4">
        <v>58500000</v>
      </c>
    </row>
    <row r="5" spans="1:28">
      <c r="B5" s="51" t="s">
        <v>52</v>
      </c>
      <c r="C5" s="51" t="s">
        <v>53</v>
      </c>
      <c r="D5" s="51" t="s">
        <v>54</v>
      </c>
      <c r="E5" s="51" t="s">
        <v>70</v>
      </c>
      <c r="F5" s="51" t="s">
        <v>71</v>
      </c>
      <c r="O5" s="4" t="s">
        <v>72</v>
      </c>
      <c r="P5" s="18" t="s">
        <v>15</v>
      </c>
      <c r="Q5" s="75"/>
      <c r="R5" s="75"/>
      <c r="S5" s="75"/>
      <c r="T5" s="75"/>
      <c r="U5" s="18" t="s">
        <v>73</v>
      </c>
      <c r="V5" s="76" t="s">
        <v>74</v>
      </c>
      <c r="W5" s="77" t="s">
        <v>75</v>
      </c>
      <c r="X5" s="77" t="s">
        <v>76</v>
      </c>
      <c r="Y5" s="4" t="s">
        <v>77</v>
      </c>
      <c r="Z5" s="4" t="s">
        <v>78</v>
      </c>
      <c r="AA5" s="4" t="s">
        <v>79</v>
      </c>
      <c r="AB5" s="4" t="s">
        <v>80</v>
      </c>
    </row>
    <row r="6" spans="1:28" ht="12.75" hidden="1">
      <c r="A6" s="4">
        <v>31</v>
      </c>
      <c r="B6" s="4">
        <f>'31 jan'!B4</f>
        <v>5806</v>
      </c>
      <c r="C6" s="4">
        <f>'31 jan'!C4</f>
        <v>204</v>
      </c>
      <c r="D6" s="4">
        <f>'31 jan'!D4</f>
        <v>141</v>
      </c>
      <c r="E6" s="4">
        <f>'31 jan'!E4</f>
        <v>10</v>
      </c>
      <c r="F6" s="4">
        <f>'31 jan'!F4</f>
        <v>10</v>
      </c>
      <c r="G6" s="4" t="e">
        <f t="shared" ref="G6:H6" si="0">#REF!</f>
        <v>#REF!</v>
      </c>
      <c r="H6" s="4" t="e">
        <f t="shared" si="0"/>
        <v>#REF!</v>
      </c>
      <c r="I6" s="4">
        <f>'31 jan'!G4</f>
        <v>14</v>
      </c>
      <c r="J6" s="4">
        <f>'31 jan'!H4</f>
        <v>13</v>
      </c>
      <c r="K6" s="4">
        <f>'31 jan'!I4</f>
        <v>13</v>
      </c>
      <c r="L6" s="4">
        <f>'31 jan'!J4</f>
        <v>8</v>
      </c>
      <c r="M6" s="79">
        <f>'31 jan'!K4</f>
        <v>11.5</v>
      </c>
      <c r="N6" s="79">
        <f>'31 jan'!L4</f>
        <v>52.7</v>
      </c>
      <c r="O6" s="4">
        <f>'31 jan'!M4</f>
        <v>92</v>
      </c>
      <c r="P6" s="18" t="e">
        <f>#REF!</f>
        <v>#REF!</v>
      </c>
      <c r="Q6" s="18">
        <f>'31 jan'!N4</f>
        <v>73</v>
      </c>
      <c r="R6" s="18">
        <f>'31 jan'!O4</f>
        <v>87</v>
      </c>
      <c r="S6" s="81">
        <f>'31 jan'!P4</f>
        <v>84</v>
      </c>
      <c r="T6" s="18">
        <f>'31 jan'!Q4</f>
        <v>0</v>
      </c>
      <c r="U6" s="18">
        <f>'31 jan'!R4</f>
        <v>0</v>
      </c>
      <c r="V6" s="75"/>
      <c r="W6" s="75"/>
      <c r="X6" s="75"/>
      <c r="Z6" s="82">
        <f t="shared" ref="Z6:Z20" si="1">(B6*100)/58500000</f>
        <v>9.9247863247863242E-3</v>
      </c>
    </row>
    <row r="7" spans="1:28" ht="12.75">
      <c r="A7" s="83">
        <v>43863</v>
      </c>
      <c r="B7" s="4">
        <f>'2 Feb'!B4</f>
        <v>11177</v>
      </c>
      <c r="C7" s="4">
        <f>'2 Feb'!C4</f>
        <v>350</v>
      </c>
      <c r="D7" s="4">
        <f>'2 Feb'!D4</f>
        <v>295</v>
      </c>
      <c r="E7" s="4" t="e">
        <f t="shared" ref="E7:F7" si="2">#REF!</f>
        <v>#REF!</v>
      </c>
      <c r="F7" s="4" t="e">
        <f t="shared" si="2"/>
        <v>#REF!</v>
      </c>
      <c r="G7" s="4">
        <f>'2 Feb'!E4</f>
        <v>10</v>
      </c>
      <c r="H7" s="4">
        <f>'2 Feb'!F4</f>
        <v>8</v>
      </c>
      <c r="I7" s="4" t="e">
        <f t="shared" ref="I7:J7" si="3">#REF!</f>
        <v>#REF!</v>
      </c>
      <c r="J7" s="4" t="e">
        <f t="shared" si="3"/>
        <v>#REF!</v>
      </c>
      <c r="K7" s="4">
        <f>'2 Feb'!G4</f>
        <v>12</v>
      </c>
      <c r="L7" s="4">
        <f>'2 Feb'!H4</f>
        <v>11</v>
      </c>
      <c r="M7" s="4">
        <f>'2 Feb'!I4</f>
        <v>11</v>
      </c>
      <c r="N7" s="4">
        <f>'2 Feb'!J4</f>
        <v>8</v>
      </c>
      <c r="O7" s="79">
        <f>'2 Feb'!K4</f>
        <v>10.5</v>
      </c>
      <c r="P7" s="81">
        <f>'2 Feb'!L4</f>
        <v>50.900000000000006</v>
      </c>
      <c r="Q7" s="18">
        <f>'2 Feb'!M4</f>
        <v>69</v>
      </c>
      <c r="R7" s="18" t="e">
        <f t="shared" ref="R7:R17" si="4">#REF!</f>
        <v>#REF!</v>
      </c>
      <c r="S7" s="18">
        <f>'2 Feb'!N4</f>
        <v>62</v>
      </c>
      <c r="T7" s="18">
        <f>'2 Feb'!O4</f>
        <v>71</v>
      </c>
      <c r="U7" s="81">
        <f>'2 Feb'!P4</f>
        <v>67.333333333333329</v>
      </c>
      <c r="V7" s="18">
        <f t="shared" ref="V7:V20" si="5">B7-B6</f>
        <v>5371</v>
      </c>
      <c r="W7" s="18">
        <f t="shared" ref="W7:W20" si="6">D7-D6</f>
        <v>154</v>
      </c>
      <c r="X7" s="18">
        <f t="shared" ref="X7:X20" si="7">C7-C6</f>
        <v>146</v>
      </c>
      <c r="Y7" s="84">
        <f t="shared" ref="Y7:Y20" si="8">(V7*100)/58500000</f>
        <v>9.1811965811965813E-3</v>
      </c>
      <c r="Z7" s="82">
        <f t="shared" si="1"/>
        <v>1.9105982905982907E-2</v>
      </c>
      <c r="AA7" s="85">
        <f t="shared" ref="AA7:AA20" si="9">(W7*100)/58500000</f>
        <v>2.6324786324786326E-4</v>
      </c>
      <c r="AB7" s="86">
        <f t="shared" ref="AB7:AB20" si="10">(X7*100)/585000000</f>
        <v>2.4957264957264958E-5</v>
      </c>
    </row>
    <row r="8" spans="1:28" ht="12.75">
      <c r="A8" s="83">
        <v>43865</v>
      </c>
      <c r="B8" s="4">
        <f>'4 Feb'!B4</f>
        <v>16678</v>
      </c>
      <c r="C8" s="4">
        <f>'4 Feb'!C4</f>
        <v>479</v>
      </c>
      <c r="D8" s="4">
        <f>'4 Feb'!D4</f>
        <v>522</v>
      </c>
      <c r="E8" s="4" t="e">
        <f t="shared" ref="E8:F8" si="11">#REF!</f>
        <v>#REF!</v>
      </c>
      <c r="F8" s="4" t="e">
        <f t="shared" si="11"/>
        <v>#REF!</v>
      </c>
      <c r="G8" s="4">
        <f>'4 Feb'!E4</f>
        <v>8</v>
      </c>
      <c r="H8" s="4">
        <f>'4 Feb'!F4</f>
        <v>5</v>
      </c>
      <c r="I8" s="4" t="e">
        <f t="shared" ref="I8:J8" si="12">#REF!</f>
        <v>#REF!</v>
      </c>
      <c r="J8" s="4" t="e">
        <f t="shared" si="12"/>
        <v>#REF!</v>
      </c>
      <c r="K8" s="4">
        <f>'4 Feb'!G4</f>
        <v>15</v>
      </c>
      <c r="L8" s="4">
        <f>'4 Feb'!H4</f>
        <v>12</v>
      </c>
      <c r="M8" s="4">
        <f>'4 Feb'!I4</f>
        <v>12</v>
      </c>
      <c r="N8" s="4">
        <f>'4 Feb'!J4</f>
        <v>5</v>
      </c>
      <c r="O8" s="79">
        <f>'4 Feb'!K4</f>
        <v>10</v>
      </c>
      <c r="P8" s="81">
        <f>'4 Feb'!L4</f>
        <v>50</v>
      </c>
      <c r="Q8" s="18">
        <f>'4 Feb'!M4</f>
        <v>74</v>
      </c>
      <c r="R8" s="18" t="e">
        <f t="shared" si="4"/>
        <v>#REF!</v>
      </c>
      <c r="S8" s="18">
        <f>'4 Feb'!N4</f>
        <v>48</v>
      </c>
      <c r="T8" s="18">
        <f>'4 Feb'!O4</f>
        <v>68</v>
      </c>
      <c r="U8" s="81">
        <f>'4 Feb'!P4</f>
        <v>63.333333333333336</v>
      </c>
      <c r="V8" s="18">
        <f t="shared" si="5"/>
        <v>5501</v>
      </c>
      <c r="W8" s="18">
        <f t="shared" si="6"/>
        <v>227</v>
      </c>
      <c r="X8" s="18">
        <f t="shared" si="7"/>
        <v>129</v>
      </c>
      <c r="Y8" s="84">
        <f t="shared" si="8"/>
        <v>9.4034188034188039E-3</v>
      </c>
      <c r="Z8" s="82">
        <f t="shared" si="1"/>
        <v>2.8509401709401708E-2</v>
      </c>
      <c r="AA8" s="85">
        <f t="shared" si="9"/>
        <v>3.8803418803418804E-4</v>
      </c>
      <c r="AB8" s="86">
        <f t="shared" si="10"/>
        <v>2.2051282051282052E-5</v>
      </c>
    </row>
    <row r="9" spans="1:28" ht="12.75">
      <c r="A9" s="83">
        <v>43867</v>
      </c>
      <c r="B9" s="4">
        <f>'6 feb'!B4</f>
        <v>22112</v>
      </c>
      <c r="C9" s="4">
        <f>'6 feb'!C4</f>
        <v>618</v>
      </c>
      <c r="D9" s="4">
        <f>'6 feb'!D4</f>
        <v>817</v>
      </c>
      <c r="E9" s="4" t="e">
        <f t="shared" ref="E9:F9" si="13">#REF!</f>
        <v>#REF!</v>
      </c>
      <c r="F9" s="4" t="e">
        <f t="shared" si="13"/>
        <v>#REF!</v>
      </c>
      <c r="G9" s="4">
        <f>'6 feb'!E4</f>
        <v>7</v>
      </c>
      <c r="H9" s="4">
        <f>'6 feb'!F4</f>
        <v>6</v>
      </c>
      <c r="I9" s="4" t="e">
        <f t="shared" ref="I9:J9" si="14">#REF!</f>
        <v>#REF!</v>
      </c>
      <c r="J9" s="4" t="e">
        <f t="shared" si="14"/>
        <v>#REF!</v>
      </c>
      <c r="K9" s="4">
        <f>'6 feb'!G4</f>
        <v>5</v>
      </c>
      <c r="L9" s="4">
        <f>'6 feb'!H4</f>
        <v>5</v>
      </c>
      <c r="M9" s="4">
        <f>'6 feb'!I4</f>
        <v>4</v>
      </c>
      <c r="N9" s="4">
        <f>'6 feb'!J4</f>
        <v>4</v>
      </c>
      <c r="O9" s="79">
        <f>'6 feb'!K4</f>
        <v>5</v>
      </c>
      <c r="P9" s="81">
        <f>'6 feb'!L4</f>
        <v>41</v>
      </c>
      <c r="Q9" s="18">
        <f>'6 feb'!M4</f>
        <v>83</v>
      </c>
      <c r="R9" s="18" t="e">
        <f t="shared" si="4"/>
        <v>#REF!</v>
      </c>
      <c r="S9" s="18">
        <f>'6 feb'!N4</f>
        <v>87</v>
      </c>
      <c r="T9" s="18">
        <f>'6 feb'!O4</f>
        <v>87</v>
      </c>
      <c r="U9" s="81">
        <f>'6 feb'!P4</f>
        <v>85.666666666666671</v>
      </c>
      <c r="V9" s="18">
        <f t="shared" si="5"/>
        <v>5434</v>
      </c>
      <c r="W9" s="18">
        <f t="shared" si="6"/>
        <v>295</v>
      </c>
      <c r="X9" s="18">
        <f t="shared" si="7"/>
        <v>139</v>
      </c>
      <c r="Y9" s="84">
        <f t="shared" si="8"/>
        <v>9.2888888888888882E-3</v>
      </c>
      <c r="Z9" s="82">
        <f t="shared" si="1"/>
        <v>3.7798290598290596E-2</v>
      </c>
      <c r="AA9" s="85">
        <f t="shared" si="9"/>
        <v>5.0427350427350432E-4</v>
      </c>
      <c r="AB9" s="86">
        <f t="shared" si="10"/>
        <v>2.376068376068376E-5</v>
      </c>
    </row>
    <row r="10" spans="1:28" ht="12.75">
      <c r="A10" s="83">
        <v>43869</v>
      </c>
      <c r="B10" s="65">
        <f>'8 Feb'!B4</f>
        <v>27100</v>
      </c>
      <c r="C10" s="65">
        <f>'8 Feb'!C4</f>
        <v>780</v>
      </c>
      <c r="D10" s="65">
        <f>'8 Feb'!D4</f>
        <v>1439</v>
      </c>
      <c r="E10" s="65" t="e">
        <f t="shared" ref="E10:F10" si="15">#REF!</f>
        <v>#REF!</v>
      </c>
      <c r="F10" s="65" t="e">
        <f t="shared" si="15"/>
        <v>#REF!</v>
      </c>
      <c r="G10" s="65">
        <f>'8 Feb'!E4</f>
        <v>5</v>
      </c>
      <c r="H10" s="65">
        <f>'8 Feb'!F4</f>
        <v>4</v>
      </c>
      <c r="I10" s="65" t="e">
        <f t="shared" ref="I10:J10" si="16">#REF!</f>
        <v>#REF!</v>
      </c>
      <c r="J10" s="65" t="e">
        <f t="shared" si="16"/>
        <v>#REF!</v>
      </c>
      <c r="K10" s="65">
        <f>'8 Feb'!G4</f>
        <v>9</v>
      </c>
      <c r="L10" s="65">
        <f>'8 Feb'!H4</f>
        <v>7</v>
      </c>
      <c r="M10" s="65">
        <f>'8 Feb'!I4</f>
        <v>8</v>
      </c>
      <c r="N10" s="65">
        <f>'8 Feb'!J4</f>
        <v>4</v>
      </c>
      <c r="O10" s="11">
        <f>'8 Feb'!K4</f>
        <v>6</v>
      </c>
      <c r="P10" s="87">
        <f>'8 Feb'!L4</f>
        <v>42.8</v>
      </c>
      <c r="Q10" s="75">
        <f>'8 Feb'!M4</f>
        <v>84</v>
      </c>
      <c r="R10" s="75" t="e">
        <f t="shared" si="4"/>
        <v>#REF!</v>
      </c>
      <c r="S10" s="75">
        <f>'8 Feb'!N4</f>
        <v>67</v>
      </c>
      <c r="T10" s="75">
        <f>'8 Feb'!O4</f>
        <v>80</v>
      </c>
      <c r="U10" s="87">
        <f>'8 Feb'!P4</f>
        <v>77</v>
      </c>
      <c r="V10" s="18">
        <f t="shared" si="5"/>
        <v>4988</v>
      </c>
      <c r="W10" s="18">
        <f t="shared" si="6"/>
        <v>622</v>
      </c>
      <c r="X10" s="18">
        <f t="shared" si="7"/>
        <v>162</v>
      </c>
      <c r="Y10" s="84">
        <f t="shared" si="8"/>
        <v>8.5264957264957267E-3</v>
      </c>
      <c r="Z10" s="82">
        <f t="shared" si="1"/>
        <v>4.6324786324786323E-2</v>
      </c>
      <c r="AA10" s="85">
        <f t="shared" si="9"/>
        <v>1.0632478632478632E-3</v>
      </c>
      <c r="AB10" s="86">
        <f t="shared" si="10"/>
        <v>2.7692307692307694E-5</v>
      </c>
    </row>
    <row r="11" spans="1:28" ht="12.75">
      <c r="A11" s="83">
        <v>43871</v>
      </c>
      <c r="B11" s="65">
        <f>'10 Feb'!B4</f>
        <v>31728</v>
      </c>
      <c r="C11" s="65">
        <f>'10 Feb'!C4</f>
        <v>974</v>
      </c>
      <c r="D11" s="65">
        <f>'10 Feb'!D4</f>
        <v>2222</v>
      </c>
      <c r="E11" s="65" t="e">
        <f t="shared" ref="E11:F11" si="17">#REF!</f>
        <v>#REF!</v>
      </c>
      <c r="F11" s="65" t="e">
        <f t="shared" si="17"/>
        <v>#REF!</v>
      </c>
      <c r="G11" s="65">
        <f>'10 Feb'!E4</f>
        <v>8</v>
      </c>
      <c r="H11" s="65">
        <f>'10 Feb'!F4</f>
        <v>6</v>
      </c>
      <c r="I11" s="65" t="e">
        <f t="shared" ref="I11:J11" si="18">#REF!</f>
        <v>#REF!</v>
      </c>
      <c r="J11" s="65" t="e">
        <f t="shared" si="18"/>
        <v>#REF!</v>
      </c>
      <c r="K11" s="65">
        <f>'10 Feb'!G4</f>
        <v>11</v>
      </c>
      <c r="L11" s="65">
        <f>'10 Feb'!H4</f>
        <v>10</v>
      </c>
      <c r="M11" s="65">
        <f>'10 Feb'!I4</f>
        <v>10</v>
      </c>
      <c r="N11" s="65">
        <f>'10 Feb'!J4</f>
        <v>9</v>
      </c>
      <c r="O11" s="11">
        <f>'10 Feb'!K4</f>
        <v>9.5</v>
      </c>
      <c r="P11" s="87">
        <f>'10 Feb'!L4</f>
        <v>49.1</v>
      </c>
      <c r="Q11" s="75">
        <f>'10 Feb'!M4</f>
        <v>88</v>
      </c>
      <c r="R11" s="75" t="e">
        <f t="shared" si="4"/>
        <v>#REF!</v>
      </c>
      <c r="S11" s="75">
        <f>'10 Feb'!N4</f>
        <v>78</v>
      </c>
      <c r="T11" s="75">
        <f>'10 Feb'!O4</f>
        <v>84</v>
      </c>
      <c r="U11" s="87">
        <f>'10 Feb'!P4</f>
        <v>83.333333333333329</v>
      </c>
      <c r="V11" s="18">
        <f t="shared" si="5"/>
        <v>4628</v>
      </c>
      <c r="W11" s="18">
        <f t="shared" si="6"/>
        <v>783</v>
      </c>
      <c r="X11" s="18">
        <f t="shared" si="7"/>
        <v>194</v>
      </c>
      <c r="Y11" s="84">
        <f t="shared" si="8"/>
        <v>7.9111111111111118E-3</v>
      </c>
      <c r="Z11" s="82">
        <f t="shared" si="1"/>
        <v>5.4235897435897434E-2</v>
      </c>
      <c r="AA11" s="85">
        <f t="shared" si="9"/>
        <v>1.3384615384615384E-3</v>
      </c>
      <c r="AB11" s="86">
        <f t="shared" si="10"/>
        <v>3.3162393162393164E-5</v>
      </c>
    </row>
    <row r="12" spans="1:28" ht="12.75">
      <c r="A12" s="83">
        <v>43873</v>
      </c>
      <c r="B12" s="65">
        <f>'12 Feb'!B4</f>
        <v>33366</v>
      </c>
      <c r="C12" s="65">
        <f>'12 Feb'!C4</f>
        <v>1068</v>
      </c>
      <c r="D12" s="65">
        <f>'12 Feb'!D4</f>
        <v>2686</v>
      </c>
      <c r="E12" s="65" t="e">
        <f t="shared" ref="E12:F12" si="19">#REF!</f>
        <v>#REF!</v>
      </c>
      <c r="F12" s="65" t="e">
        <f t="shared" si="19"/>
        <v>#REF!</v>
      </c>
      <c r="G12" s="65">
        <f>'12 Feb'!E4</f>
        <v>10</v>
      </c>
      <c r="H12" s="65">
        <f>'12 Feb'!F4</f>
        <v>10</v>
      </c>
      <c r="I12" s="65" t="e">
        <f t="shared" ref="I12:J12" si="20">#REF!</f>
        <v>#REF!</v>
      </c>
      <c r="J12" s="65" t="e">
        <f t="shared" si="20"/>
        <v>#REF!</v>
      </c>
      <c r="K12" s="65">
        <f>'12 Feb'!G4</f>
        <v>14</v>
      </c>
      <c r="L12" s="65">
        <f>'12 Feb'!H4</f>
        <v>13</v>
      </c>
      <c r="M12" s="65">
        <f>'12 Feb'!I4</f>
        <v>13</v>
      </c>
      <c r="N12" s="65">
        <f>'12 Feb'!J4</f>
        <v>8</v>
      </c>
      <c r="O12" s="11">
        <f>'12 Feb'!K4</f>
        <v>11.5</v>
      </c>
      <c r="P12" s="87">
        <f>'12 Feb'!L4</f>
        <v>52.7</v>
      </c>
      <c r="Q12" s="75">
        <f>'12 Feb'!M4</f>
        <v>92</v>
      </c>
      <c r="R12" s="75" t="e">
        <f t="shared" si="4"/>
        <v>#REF!</v>
      </c>
      <c r="S12" s="75">
        <f>'12 Feb'!N4</f>
        <v>73</v>
      </c>
      <c r="T12" s="75">
        <f>'12 Feb'!O4</f>
        <v>87</v>
      </c>
      <c r="U12" s="87">
        <f>'12 Feb'!P4</f>
        <v>84</v>
      </c>
      <c r="V12" s="18">
        <f t="shared" si="5"/>
        <v>1638</v>
      </c>
      <c r="W12" s="18">
        <f t="shared" si="6"/>
        <v>464</v>
      </c>
      <c r="X12" s="18">
        <f t="shared" si="7"/>
        <v>94</v>
      </c>
      <c r="Y12" s="84">
        <f t="shared" si="8"/>
        <v>2.8E-3</v>
      </c>
      <c r="Z12" s="82">
        <f t="shared" si="1"/>
        <v>5.7035897435897438E-2</v>
      </c>
      <c r="AA12" s="85">
        <f t="shared" si="9"/>
        <v>7.9316239316239319E-4</v>
      </c>
      <c r="AB12" s="86">
        <f t="shared" si="10"/>
        <v>1.6068376068376068E-5</v>
      </c>
    </row>
    <row r="13" spans="1:28" ht="12.75">
      <c r="A13" s="83">
        <v>43875</v>
      </c>
      <c r="B13" s="65">
        <f>'14 Feb'!B4</f>
        <v>54406</v>
      </c>
      <c r="C13" s="65">
        <f>'14 Feb'!C4</f>
        <v>1457</v>
      </c>
      <c r="D13" s="65">
        <f>'14 Feb'!D4</f>
        <v>4774</v>
      </c>
      <c r="E13" s="65" t="e">
        <f t="shared" ref="E13:F13" si="21">#REF!</f>
        <v>#REF!</v>
      </c>
      <c r="F13" s="65" t="e">
        <f t="shared" si="21"/>
        <v>#REF!</v>
      </c>
      <c r="G13" s="65">
        <f>'14 Feb'!E4</f>
        <v>14</v>
      </c>
      <c r="H13" s="65">
        <f>'14 Feb'!F4</f>
        <v>14</v>
      </c>
      <c r="I13" s="65" t="e">
        <f t="shared" ref="I13:J13" si="22">#REF!</f>
        <v>#REF!</v>
      </c>
      <c r="J13" s="65" t="e">
        <f t="shared" si="22"/>
        <v>#REF!</v>
      </c>
      <c r="K13" s="65">
        <f>'14 Feb'!G4</f>
        <v>16</v>
      </c>
      <c r="L13" s="65">
        <f>'14 Feb'!H4</f>
        <v>13</v>
      </c>
      <c r="M13" s="65">
        <f>'14 Feb'!I4</f>
        <v>13</v>
      </c>
      <c r="N13" s="65">
        <f>'14 Feb'!J4</f>
        <v>8</v>
      </c>
      <c r="O13" s="11">
        <f>'14 Feb'!K4</f>
        <v>13.5</v>
      </c>
      <c r="P13" s="87">
        <f>'14 Feb'!L4</f>
        <v>56.3</v>
      </c>
      <c r="Q13" s="75">
        <f>'14 Feb'!M4</f>
        <v>94</v>
      </c>
      <c r="R13" s="75" t="e">
        <f t="shared" si="4"/>
        <v>#REF!</v>
      </c>
      <c r="S13" s="75">
        <f>'14 Feb'!N4</f>
        <v>87</v>
      </c>
      <c r="T13" s="75">
        <f>'14 Feb'!O4</f>
        <v>83</v>
      </c>
      <c r="U13" s="87">
        <f>'14 Feb'!P4</f>
        <v>88</v>
      </c>
      <c r="V13" s="18">
        <f t="shared" si="5"/>
        <v>21040</v>
      </c>
      <c r="W13" s="18">
        <f t="shared" si="6"/>
        <v>2088</v>
      </c>
      <c r="X13" s="18">
        <f t="shared" si="7"/>
        <v>389</v>
      </c>
      <c r="Y13" s="84">
        <f t="shared" si="8"/>
        <v>3.5965811965811965E-2</v>
      </c>
      <c r="Z13" s="82">
        <f t="shared" si="1"/>
        <v>9.3001709401709404E-2</v>
      </c>
      <c r="AA13" s="85">
        <f t="shared" si="9"/>
        <v>3.5692307692307694E-3</v>
      </c>
      <c r="AB13" s="86">
        <f t="shared" si="10"/>
        <v>6.6495726495726499E-5</v>
      </c>
    </row>
    <row r="14" spans="1:28" ht="12.75">
      <c r="A14" s="83">
        <v>43877</v>
      </c>
      <c r="B14" s="88">
        <f>'16 Feb'!C4</f>
        <v>58182</v>
      </c>
      <c r="C14" s="88">
        <f>'16 Feb'!D4</f>
        <v>1696</v>
      </c>
      <c r="D14" s="88">
        <f>'16 Feb'!E4</f>
        <v>6645</v>
      </c>
      <c r="E14" s="65" t="e">
        <f t="shared" ref="E14:F14" si="23">#REF!</f>
        <v>#REF!</v>
      </c>
      <c r="F14" s="65" t="e">
        <f t="shared" si="23"/>
        <v>#REF!</v>
      </c>
      <c r="G14" s="65">
        <f>'16 Feb'!F4</f>
        <v>0</v>
      </c>
      <c r="H14" s="65">
        <f>'16 Feb'!G4</f>
        <v>-1</v>
      </c>
      <c r="I14" s="65" t="e">
        <f t="shared" ref="I14:J14" si="24">#REF!</f>
        <v>#REF!</v>
      </c>
      <c r="J14" s="65" t="e">
        <f t="shared" si="24"/>
        <v>#REF!</v>
      </c>
      <c r="K14" s="65">
        <f>'16 Feb'!H4</f>
        <v>8</v>
      </c>
      <c r="L14" s="65">
        <f>'16 Feb'!I4</f>
        <v>5</v>
      </c>
      <c r="M14" s="65">
        <f>'16 Feb'!J4</f>
        <v>7</v>
      </c>
      <c r="N14" s="65">
        <f>'16 Feb'!K4</f>
        <v>2</v>
      </c>
      <c r="O14" s="11">
        <f>'16 Feb'!L4</f>
        <v>3.5</v>
      </c>
      <c r="P14" s="87">
        <f>'16 Feb'!M4</f>
        <v>38.299999999999997</v>
      </c>
      <c r="Q14" s="75">
        <f>'16 Feb'!N4</f>
        <v>92</v>
      </c>
      <c r="R14" s="75" t="e">
        <f t="shared" si="4"/>
        <v>#REF!</v>
      </c>
      <c r="S14" s="75">
        <f>'16 Feb'!O4</f>
        <v>40</v>
      </c>
      <c r="T14" s="75">
        <f>'16 Feb'!P4</f>
        <v>67</v>
      </c>
      <c r="U14" s="87">
        <f>'16 Feb'!Q4</f>
        <v>66.333333333333329</v>
      </c>
      <c r="V14" s="89">
        <f t="shared" si="5"/>
        <v>3776</v>
      </c>
      <c r="W14" s="89">
        <f t="shared" si="6"/>
        <v>1871</v>
      </c>
      <c r="X14" s="89">
        <f t="shared" si="7"/>
        <v>239</v>
      </c>
      <c r="Y14" s="84">
        <f t="shared" si="8"/>
        <v>6.4547008547008551E-3</v>
      </c>
      <c r="Z14" s="82">
        <f t="shared" si="1"/>
        <v>9.9456410256410263E-2</v>
      </c>
      <c r="AA14" s="85">
        <f t="shared" si="9"/>
        <v>3.1982905982905984E-3</v>
      </c>
      <c r="AB14" s="86">
        <f t="shared" si="10"/>
        <v>4.0854700854700852E-5</v>
      </c>
    </row>
    <row r="15" spans="1:28" ht="12.75">
      <c r="A15" s="83">
        <v>43879</v>
      </c>
      <c r="B15" s="65">
        <f>'18 feb'!B4</f>
        <v>61682</v>
      </c>
      <c r="C15" s="65">
        <f>'18 feb'!C4</f>
        <v>1921</v>
      </c>
      <c r="D15" s="65">
        <f>'18 feb'!D4</f>
        <v>9128</v>
      </c>
      <c r="E15" s="65" t="e">
        <f t="shared" ref="E15:F15" si="25">#REF!</f>
        <v>#REF!</v>
      </c>
      <c r="F15" s="65" t="e">
        <f t="shared" si="25"/>
        <v>#REF!</v>
      </c>
      <c r="G15" s="65">
        <f>'18 feb'!E4</f>
        <v>4</v>
      </c>
      <c r="H15" s="65">
        <f>'18 feb'!F4</f>
        <v>1</v>
      </c>
      <c r="I15" s="65" t="e">
        <f t="shared" ref="I15:J15" si="26">#REF!</f>
        <v>#REF!</v>
      </c>
      <c r="J15" s="65" t="e">
        <f t="shared" si="26"/>
        <v>#REF!</v>
      </c>
      <c r="K15" s="65">
        <f>'18 feb'!G4</f>
        <v>14</v>
      </c>
      <c r="L15" s="65">
        <f>'18 feb'!H4</f>
        <v>12</v>
      </c>
      <c r="M15" s="65">
        <f>'18 feb'!I4</f>
        <v>12</v>
      </c>
      <c r="N15" s="65">
        <f>'18 feb'!J4</f>
        <v>10</v>
      </c>
      <c r="O15" s="11">
        <f>'18 feb'!K4</f>
        <v>11</v>
      </c>
      <c r="P15" s="87">
        <f>'18 feb'!L4</f>
        <v>51.8</v>
      </c>
      <c r="Q15" s="75">
        <f>'18 feb'!M4</f>
        <v>77</v>
      </c>
      <c r="R15" s="75" t="e">
        <f t="shared" si="4"/>
        <v>#REF!</v>
      </c>
      <c r="S15" s="75">
        <f>'18 feb'!N4</f>
        <v>32</v>
      </c>
      <c r="T15" s="75">
        <f>'18 feb'!O4</f>
        <v>39</v>
      </c>
      <c r="U15" s="87">
        <f>'18 feb'!P4</f>
        <v>49.333333333333336</v>
      </c>
      <c r="V15" s="89">
        <f t="shared" si="5"/>
        <v>3500</v>
      </c>
      <c r="W15" s="89">
        <f t="shared" si="6"/>
        <v>2483</v>
      </c>
      <c r="X15" s="89">
        <f t="shared" si="7"/>
        <v>225</v>
      </c>
      <c r="Y15" s="84">
        <f t="shared" si="8"/>
        <v>5.9829059829059833E-3</v>
      </c>
      <c r="Z15" s="82">
        <f t="shared" si="1"/>
        <v>0.10543931623931624</v>
      </c>
      <c r="AA15" s="85">
        <f t="shared" si="9"/>
        <v>4.2444444444444448E-3</v>
      </c>
      <c r="AB15" s="86">
        <f t="shared" si="10"/>
        <v>3.8461538461538463E-5</v>
      </c>
    </row>
    <row r="16" spans="1:28" ht="12.75">
      <c r="A16" s="83">
        <v>43881</v>
      </c>
      <c r="B16" s="65">
        <f>'20 feb'!B4</f>
        <v>62442</v>
      </c>
      <c r="C16" s="65">
        <f>'20 feb'!C4</f>
        <v>2144</v>
      </c>
      <c r="D16" s="65">
        <f>'20 feb'!D4</f>
        <v>11788</v>
      </c>
      <c r="E16" s="65" t="e">
        <f t="shared" ref="E16:F16" si="27">#REF!</f>
        <v>#REF!</v>
      </c>
      <c r="F16" s="65" t="e">
        <f t="shared" si="27"/>
        <v>#REF!</v>
      </c>
      <c r="G16" s="65">
        <f>'20 feb'!E4</f>
        <v>7</v>
      </c>
      <c r="H16" s="65">
        <f>'20 feb'!F4</f>
        <v>6</v>
      </c>
      <c r="I16" s="65" t="e">
        <f t="shared" ref="I16:J16" si="28">#REF!</f>
        <v>#REF!</v>
      </c>
      <c r="J16" s="65" t="e">
        <f t="shared" si="28"/>
        <v>#REF!</v>
      </c>
      <c r="K16" s="65">
        <f>'20 feb'!G4</f>
        <v>18</v>
      </c>
      <c r="L16" s="65">
        <f>'20 feb'!H4</f>
        <v>14</v>
      </c>
      <c r="M16" s="65">
        <f>'20 feb'!I4</f>
        <v>17</v>
      </c>
      <c r="N16" s="65">
        <f>'20 feb'!J4</f>
        <v>10</v>
      </c>
      <c r="O16" s="11">
        <f>'20 feb'!K4</f>
        <v>12</v>
      </c>
      <c r="P16" s="87">
        <f>'20 feb'!L4</f>
        <v>53.6</v>
      </c>
      <c r="Q16" s="75">
        <f>'20 feb'!M4</f>
        <v>78</v>
      </c>
      <c r="R16" s="75" t="e">
        <f t="shared" si="4"/>
        <v>#REF!</v>
      </c>
      <c r="S16" s="75">
        <f>'20 feb'!N4</f>
        <v>34</v>
      </c>
      <c r="T16" s="75">
        <f>'20 feb'!O4</f>
        <v>47</v>
      </c>
      <c r="U16" s="87">
        <f>'20 feb'!P4</f>
        <v>53</v>
      </c>
      <c r="V16" s="18">
        <f t="shared" si="5"/>
        <v>760</v>
      </c>
      <c r="W16" s="18">
        <f t="shared" si="6"/>
        <v>2660</v>
      </c>
      <c r="X16" s="18">
        <f t="shared" si="7"/>
        <v>223</v>
      </c>
      <c r="Y16" s="84">
        <f t="shared" si="8"/>
        <v>1.2991452991452991E-3</v>
      </c>
      <c r="Z16" s="82">
        <f t="shared" si="1"/>
        <v>0.10673846153846153</v>
      </c>
      <c r="AA16" s="85">
        <f t="shared" si="9"/>
        <v>4.5470085470085469E-3</v>
      </c>
      <c r="AB16" s="86">
        <f t="shared" si="10"/>
        <v>3.8119658119658121E-5</v>
      </c>
    </row>
    <row r="17" spans="1:28" ht="12.75">
      <c r="A17" s="83">
        <v>43883</v>
      </c>
      <c r="B17" s="65">
        <f>'22 feb'!B4</f>
        <v>64084</v>
      </c>
      <c r="C17" s="65">
        <f>'22 feb'!C4</f>
        <v>2346</v>
      </c>
      <c r="D17" s="65">
        <f>'22 feb'!D4</f>
        <v>15299</v>
      </c>
      <c r="E17" s="65" t="e">
        <f t="shared" ref="E17:F17" si="29">#REF!</f>
        <v>#REF!</v>
      </c>
      <c r="F17" s="65" t="e">
        <f t="shared" si="29"/>
        <v>#REF!</v>
      </c>
      <c r="G17" s="65">
        <f>'22 feb'!E4</f>
        <v>9</v>
      </c>
      <c r="H17" s="65">
        <f>'22 feb'!F4</f>
        <v>7</v>
      </c>
      <c r="I17" s="65" t="e">
        <f t="shared" ref="I17:J17" si="30">#REF!</f>
        <v>#REF!</v>
      </c>
      <c r="J17" s="65" t="e">
        <f t="shared" si="30"/>
        <v>#REF!</v>
      </c>
      <c r="K17" s="65">
        <f>'22 feb'!G4</f>
        <v>17</v>
      </c>
      <c r="L17" s="65">
        <f>'22 feb'!H4</f>
        <v>12</v>
      </c>
      <c r="M17" s="65">
        <f>'22 feb'!I4</f>
        <v>16</v>
      </c>
      <c r="N17" s="65">
        <f>'22 feb'!J4</f>
        <v>14</v>
      </c>
      <c r="O17" s="11">
        <f>'22 feb'!K4</f>
        <v>13</v>
      </c>
      <c r="P17" s="87">
        <f>'22 feb'!L4</f>
        <v>55.4</v>
      </c>
      <c r="Q17" s="75">
        <f>'22 feb'!M4</f>
        <v>90</v>
      </c>
      <c r="R17" s="75" t="e">
        <f t="shared" si="4"/>
        <v>#REF!</v>
      </c>
      <c r="S17" s="75">
        <f>'22 feb'!N4</f>
        <v>58</v>
      </c>
      <c r="T17" s="75">
        <f>'22 feb'!O4</f>
        <v>56</v>
      </c>
      <c r="U17" s="87">
        <f>'22 feb'!P4</f>
        <v>68</v>
      </c>
      <c r="V17" s="18">
        <f t="shared" si="5"/>
        <v>1642</v>
      </c>
      <c r="W17" s="18">
        <f t="shared" si="6"/>
        <v>3511</v>
      </c>
      <c r="X17" s="18">
        <f t="shared" si="7"/>
        <v>202</v>
      </c>
      <c r="Y17" s="84">
        <f t="shared" si="8"/>
        <v>2.806837606837607E-3</v>
      </c>
      <c r="Z17" s="82">
        <f t="shared" si="1"/>
        <v>0.10954529914529915</v>
      </c>
      <c r="AA17" s="85">
        <f t="shared" si="9"/>
        <v>6.0017094017094019E-3</v>
      </c>
      <c r="AB17" s="86">
        <f t="shared" si="10"/>
        <v>3.4529914529914533E-5</v>
      </c>
    </row>
    <row r="18" spans="1:28" ht="12.75">
      <c r="A18" s="83">
        <v>43885</v>
      </c>
      <c r="B18" s="65">
        <f>'24 feb'!B4</f>
        <v>64287</v>
      </c>
      <c r="C18" s="65">
        <f>'24 feb'!C4</f>
        <v>2495</v>
      </c>
      <c r="D18" s="65">
        <f>'24 feb'!D4</f>
        <v>16748</v>
      </c>
      <c r="E18" s="65" t="e">
        <f t="shared" ref="E18:H18" si="31">#REF!</f>
        <v>#REF!</v>
      </c>
      <c r="F18" s="65" t="e">
        <f t="shared" si="31"/>
        <v>#REF!</v>
      </c>
      <c r="G18" s="65" t="e">
        <f t="shared" si="31"/>
        <v>#REF!</v>
      </c>
      <c r="H18" s="65" t="e">
        <f t="shared" si="31"/>
        <v>#REF!</v>
      </c>
      <c r="I18" s="65">
        <f>'24 feb'!E4</f>
        <v>16</v>
      </c>
      <c r="J18" s="65">
        <f>'24 feb'!F4</f>
        <v>14</v>
      </c>
      <c r="K18" s="65" t="e">
        <f t="shared" ref="K18:L18" si="32">#REF!</f>
        <v>#REF!</v>
      </c>
      <c r="L18" s="65" t="e">
        <f t="shared" si="32"/>
        <v>#REF!</v>
      </c>
      <c r="M18" s="65">
        <f>'24 feb'!G4</f>
        <v>24</v>
      </c>
      <c r="N18" s="65">
        <f>'24 feb'!H4</f>
        <v>21</v>
      </c>
      <c r="O18" s="65">
        <f>'24 feb'!I4</f>
        <v>21</v>
      </c>
      <c r="P18" s="87">
        <f>'24 feb'!L4</f>
        <v>68</v>
      </c>
      <c r="Q18" s="87">
        <f>'24 feb'!K4</f>
        <v>20</v>
      </c>
      <c r="R18" s="87">
        <f>'24 feb'!L4</f>
        <v>68</v>
      </c>
      <c r="S18" s="75">
        <f>'24 feb'!M4</f>
        <v>65</v>
      </c>
      <c r="T18" s="75" t="e">
        <f>#REF!</f>
        <v>#REF!</v>
      </c>
      <c r="U18" s="75">
        <f>'24 feb'!N4</f>
        <v>55</v>
      </c>
      <c r="V18" s="18">
        <f t="shared" si="5"/>
        <v>203</v>
      </c>
      <c r="W18" s="18">
        <f t="shared" si="6"/>
        <v>1449</v>
      </c>
      <c r="X18" s="18">
        <f t="shared" si="7"/>
        <v>149</v>
      </c>
      <c r="Y18" s="84">
        <f t="shared" si="8"/>
        <v>3.4700854700854701E-4</v>
      </c>
      <c r="Z18" s="82">
        <f t="shared" si="1"/>
        <v>0.10989230769230769</v>
      </c>
      <c r="AA18" s="85">
        <f t="shared" si="9"/>
        <v>2.4769230769230771E-3</v>
      </c>
      <c r="AB18" s="86">
        <f t="shared" si="10"/>
        <v>2.5470085470085468E-5</v>
      </c>
    </row>
    <row r="19" spans="1:28" ht="12.75">
      <c r="A19" s="83">
        <v>43887</v>
      </c>
      <c r="B19" s="88">
        <f>'26 Feb'!B4</f>
        <v>65187</v>
      </c>
      <c r="C19" s="88">
        <f>'26 Feb'!C4</f>
        <v>2615</v>
      </c>
      <c r="D19" s="88">
        <f>'26 Feb'!D4</f>
        <v>20935</v>
      </c>
      <c r="E19" s="65" t="e">
        <f t="shared" ref="E19:F19" si="33">#REF!</f>
        <v>#REF!</v>
      </c>
      <c r="F19" s="65" t="e">
        <f t="shared" si="33"/>
        <v>#REF!</v>
      </c>
      <c r="G19" s="65">
        <f>'26 Feb'!E4</f>
        <v>11</v>
      </c>
      <c r="H19" s="65">
        <f>'26 Feb'!F4</f>
        <v>10</v>
      </c>
      <c r="I19" s="65" t="e">
        <f t="shared" ref="I19:J19" si="34">#REF!</f>
        <v>#REF!</v>
      </c>
      <c r="J19" s="65" t="e">
        <f t="shared" si="34"/>
        <v>#REF!</v>
      </c>
      <c r="K19" s="65">
        <f>'26 Feb'!G4</f>
        <v>15</v>
      </c>
      <c r="L19" s="65">
        <f>'26 Feb'!H4</f>
        <v>13</v>
      </c>
      <c r="M19" s="65">
        <f>'26 Feb'!I4</f>
        <v>14</v>
      </c>
      <c r="N19" s="65">
        <f>'26 Feb'!J4</f>
        <v>11</v>
      </c>
      <c r="O19" s="11">
        <f>'26 Feb'!K4</f>
        <v>12</v>
      </c>
      <c r="P19" s="87">
        <f>'26 Feb'!L4</f>
        <v>53.6</v>
      </c>
      <c r="Q19" s="75">
        <f>'26 Feb'!M4</f>
        <v>96</v>
      </c>
      <c r="R19" s="75" t="e">
        <f t="shared" ref="R19:R20" si="35">#REF!</f>
        <v>#REF!</v>
      </c>
      <c r="S19" s="75">
        <f>'26 Feb'!N4</f>
        <v>77</v>
      </c>
      <c r="T19" s="75">
        <f>'26 Feb'!O4</f>
        <v>76</v>
      </c>
      <c r="U19" s="87">
        <f>'26 Feb'!P4</f>
        <v>83</v>
      </c>
      <c r="V19" s="89">
        <f t="shared" si="5"/>
        <v>900</v>
      </c>
      <c r="W19" s="89">
        <f t="shared" si="6"/>
        <v>4187</v>
      </c>
      <c r="X19" s="89">
        <f t="shared" si="7"/>
        <v>120</v>
      </c>
      <c r="Y19" s="84">
        <f t="shared" si="8"/>
        <v>1.5384615384615385E-3</v>
      </c>
      <c r="Z19" s="82">
        <f t="shared" si="1"/>
        <v>0.11143076923076924</v>
      </c>
      <c r="AA19" s="85">
        <f t="shared" si="9"/>
        <v>7.1572649572649574E-3</v>
      </c>
      <c r="AB19" s="86">
        <f t="shared" si="10"/>
        <v>2.0512820512820512E-5</v>
      </c>
    </row>
    <row r="20" spans="1:28" ht="12.75">
      <c r="A20" s="83">
        <v>43889</v>
      </c>
      <c r="B20" s="65">
        <f>'28 feb'!B4</f>
        <v>65914</v>
      </c>
      <c r="C20" s="65">
        <f>'28 feb'!C4</f>
        <v>2682</v>
      </c>
      <c r="D20" s="65">
        <f>'28 feb'!D4</f>
        <v>26403</v>
      </c>
      <c r="E20" s="65" t="e">
        <f t="shared" ref="E20:F20" si="36">#REF!</f>
        <v>#REF!</v>
      </c>
      <c r="F20" s="65" t="e">
        <f t="shared" si="36"/>
        <v>#REF!</v>
      </c>
      <c r="G20" s="65">
        <f>'28 feb'!E4</f>
        <v>7</v>
      </c>
      <c r="H20" s="65">
        <f>'28 feb'!F4</f>
        <v>5</v>
      </c>
      <c r="I20" s="65" t="e">
        <f t="shared" ref="I20:J20" si="37">#REF!</f>
        <v>#REF!</v>
      </c>
      <c r="J20" s="65" t="e">
        <f t="shared" si="37"/>
        <v>#REF!</v>
      </c>
      <c r="K20" s="65">
        <f>'28 feb'!G4</f>
        <v>7</v>
      </c>
      <c r="L20" s="65">
        <f>'28 feb'!H4</f>
        <v>5</v>
      </c>
      <c r="M20" s="65">
        <f>'28 feb'!I4</f>
        <v>7</v>
      </c>
      <c r="N20" s="65">
        <f>'28 feb'!J4</f>
        <v>6</v>
      </c>
      <c r="O20" s="11">
        <f>'28 feb'!K4</f>
        <v>6.5</v>
      </c>
      <c r="P20" s="87">
        <f>'28 feb'!L4</f>
        <v>43.7</v>
      </c>
      <c r="Q20" s="75">
        <f>'28 feb'!M4</f>
        <v>94</v>
      </c>
      <c r="R20" s="75" t="e">
        <f t="shared" si="35"/>
        <v>#REF!</v>
      </c>
      <c r="S20" s="75">
        <f>'28 feb'!N4</f>
        <v>91</v>
      </c>
      <c r="T20" s="75">
        <f>'28 feb'!O4</f>
        <v>92</v>
      </c>
      <c r="U20" s="87">
        <f>'28 feb'!P4</f>
        <v>92.333333333333329</v>
      </c>
      <c r="V20" s="89">
        <f t="shared" si="5"/>
        <v>727</v>
      </c>
      <c r="W20" s="89">
        <f t="shared" si="6"/>
        <v>5468</v>
      </c>
      <c r="X20" s="89">
        <f t="shared" si="7"/>
        <v>67</v>
      </c>
      <c r="Y20" s="84">
        <f t="shared" si="8"/>
        <v>1.2427350427350427E-3</v>
      </c>
      <c r="Z20" s="82">
        <f t="shared" si="1"/>
        <v>0.11267350427350427</v>
      </c>
      <c r="AA20" s="85">
        <f t="shared" si="9"/>
        <v>9.3470085470085465E-3</v>
      </c>
      <c r="AB20" s="86">
        <f t="shared" si="10"/>
        <v>1.1452991452991452E-5</v>
      </c>
    </row>
  </sheetData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T21"/>
  <sheetViews>
    <sheetView workbookViewId="0">
      <selection activeCell="L5" sqref="L5:L21"/>
    </sheetView>
  </sheetViews>
  <sheetFormatPr defaultColWidth="14.42578125" defaultRowHeight="15.75" customHeight="1"/>
  <cols>
    <col min="5" max="11" width="14.42578125" hidden="1"/>
    <col min="13" max="15" width="14.42578125" hidden="1"/>
  </cols>
  <sheetData>
    <row r="1" spans="1:20" ht="15.75" customHeight="1">
      <c r="G1" s="52" t="s">
        <v>13</v>
      </c>
    </row>
    <row r="2" spans="1:20" ht="15.75" customHeight="1">
      <c r="E2" s="120" t="s">
        <v>2</v>
      </c>
      <c r="F2" s="121"/>
      <c r="G2" s="121"/>
      <c r="H2" s="121"/>
      <c r="I2" s="121"/>
      <c r="J2" s="122"/>
    </row>
    <row r="3" spans="1:20" ht="15.75" customHeight="1">
      <c r="E3" s="123" t="s">
        <v>9</v>
      </c>
      <c r="F3" s="122"/>
      <c r="G3" s="123" t="s">
        <v>10</v>
      </c>
      <c r="H3" s="122"/>
      <c r="I3" s="124" t="s">
        <v>11</v>
      </c>
      <c r="J3" s="122"/>
    </row>
    <row r="4" spans="1:20" ht="15.75" customHeight="1">
      <c r="A4" s="8" t="s">
        <v>64</v>
      </c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  <c r="G4" s="3" t="s">
        <v>6</v>
      </c>
      <c r="H4" s="3" t="s">
        <v>7</v>
      </c>
      <c r="I4" s="3" t="s">
        <v>6</v>
      </c>
      <c r="J4" s="3" t="s">
        <v>7</v>
      </c>
      <c r="K4" s="8" t="s">
        <v>14</v>
      </c>
      <c r="L4" s="15" t="s">
        <v>15</v>
      </c>
      <c r="M4" s="61" t="s">
        <v>9</v>
      </c>
      <c r="N4" s="61" t="s">
        <v>10</v>
      </c>
      <c r="O4" s="62" t="s">
        <v>11</v>
      </c>
      <c r="P4" s="15" t="s">
        <v>16</v>
      </c>
      <c r="Q4" s="15" t="s">
        <v>65</v>
      </c>
      <c r="R4" s="15" t="s">
        <v>66</v>
      </c>
      <c r="S4" s="15" t="s">
        <v>67</v>
      </c>
    </row>
    <row r="5" spans="1:20" ht="12.75">
      <c r="A5" s="63">
        <v>36556</v>
      </c>
      <c r="B5" s="10">
        <f>'31 jan'!B4</f>
        <v>5806</v>
      </c>
      <c r="C5" s="10">
        <f>'31 jan'!C4</f>
        <v>204</v>
      </c>
      <c r="D5" s="10">
        <f>'31 jan'!D4</f>
        <v>141</v>
      </c>
      <c r="E5" s="10">
        <f>'31 jan'!E4</f>
        <v>10</v>
      </c>
      <c r="F5" s="10">
        <f>'31 jan'!F4</f>
        <v>10</v>
      </c>
      <c r="G5" s="10">
        <f>'31 jan'!G4</f>
        <v>14</v>
      </c>
      <c r="H5" s="10">
        <f>'31 jan'!H4</f>
        <v>13</v>
      </c>
      <c r="I5" s="10">
        <f>'31 jan'!I4</f>
        <v>13</v>
      </c>
      <c r="J5" s="10">
        <f>'31 jan'!J4</f>
        <v>8</v>
      </c>
      <c r="K5" s="64">
        <f>'31 jan'!K4</f>
        <v>11.5</v>
      </c>
      <c r="L5" s="64">
        <f>'31 jan'!L4</f>
        <v>52.7</v>
      </c>
      <c r="M5" s="10">
        <f>'31 jan'!M4</f>
        <v>92</v>
      </c>
      <c r="N5" s="10">
        <f>'31 jan'!N4</f>
        <v>73</v>
      </c>
      <c r="O5" s="10">
        <f>'31 jan'!O4</f>
        <v>87</v>
      </c>
      <c r="P5" s="64">
        <f>'31 jan'!P4</f>
        <v>84</v>
      </c>
      <c r="Q5" s="10">
        <f>'31 jan'!Q4</f>
        <v>0</v>
      </c>
      <c r="R5" s="10">
        <f>'31 jan'!R4</f>
        <v>0</v>
      </c>
      <c r="S5" s="10">
        <f>'31 jan'!S4</f>
        <v>0</v>
      </c>
      <c r="T5" s="65">
        <f>'31 jan'!T4</f>
        <v>0</v>
      </c>
    </row>
    <row r="6" spans="1:20" ht="12.75">
      <c r="A6" s="66">
        <v>43863</v>
      </c>
      <c r="B6" s="10">
        <f>'2 Feb'!B4</f>
        <v>11177</v>
      </c>
      <c r="C6" s="10">
        <f>'2 Feb'!C4</f>
        <v>350</v>
      </c>
      <c r="D6" s="10">
        <f>'2 Feb'!D4</f>
        <v>295</v>
      </c>
      <c r="E6" s="10">
        <f>'2 Feb'!E4</f>
        <v>10</v>
      </c>
      <c r="F6" s="10">
        <f>'2 Feb'!F4</f>
        <v>8</v>
      </c>
      <c r="G6" s="10">
        <f>'2 Feb'!G4</f>
        <v>12</v>
      </c>
      <c r="H6" s="10">
        <f>'2 Feb'!H4</f>
        <v>11</v>
      </c>
      <c r="I6" s="10">
        <f>'2 Feb'!I4</f>
        <v>11</v>
      </c>
      <c r="J6" s="10">
        <f>'2 Feb'!J4</f>
        <v>8</v>
      </c>
      <c r="K6" s="64">
        <f>'2 Feb'!K4</f>
        <v>10.5</v>
      </c>
      <c r="L6" s="67">
        <f>'2 Feb'!L4</f>
        <v>50.900000000000006</v>
      </c>
      <c r="M6" s="68">
        <f>'2 Feb'!M4</f>
        <v>69</v>
      </c>
      <c r="N6" s="68">
        <f>'2 Feb'!N4</f>
        <v>62</v>
      </c>
      <c r="O6" s="68">
        <f>'2 Feb'!O4</f>
        <v>71</v>
      </c>
      <c r="P6" s="67">
        <f>'2 Feb'!P4</f>
        <v>67.333333333333329</v>
      </c>
      <c r="Q6" s="68">
        <f t="shared" ref="Q6:S6" si="0">B6-B5</f>
        <v>5371</v>
      </c>
      <c r="R6" s="68">
        <f t="shared" si="0"/>
        <v>146</v>
      </c>
      <c r="S6" s="68">
        <f t="shared" si="0"/>
        <v>154</v>
      </c>
    </row>
    <row r="7" spans="1:20" ht="12.75">
      <c r="A7" s="66">
        <v>43865</v>
      </c>
      <c r="B7" s="10">
        <f>'4 Feb'!B4</f>
        <v>16678</v>
      </c>
      <c r="C7" s="10">
        <f>'4 Feb'!C4</f>
        <v>479</v>
      </c>
      <c r="D7" s="10">
        <f>'4 Feb'!D4</f>
        <v>522</v>
      </c>
      <c r="E7" s="10">
        <f>'4 Feb'!E4</f>
        <v>8</v>
      </c>
      <c r="F7" s="10">
        <f>'4 Feb'!F4</f>
        <v>5</v>
      </c>
      <c r="G7" s="10">
        <f>'4 Feb'!G4</f>
        <v>15</v>
      </c>
      <c r="H7" s="10">
        <f>'4 Feb'!H4</f>
        <v>12</v>
      </c>
      <c r="I7" s="10">
        <f>'4 Feb'!I4</f>
        <v>12</v>
      </c>
      <c r="J7" s="10">
        <f>'4 Feb'!J4</f>
        <v>5</v>
      </c>
      <c r="K7" s="64">
        <f>'4 Feb'!K4</f>
        <v>10</v>
      </c>
      <c r="L7" s="67">
        <f>'4 Feb'!L4</f>
        <v>50</v>
      </c>
      <c r="M7" s="68">
        <f>'4 Feb'!M4</f>
        <v>74</v>
      </c>
      <c r="N7" s="68">
        <f>'4 Feb'!N4</f>
        <v>48</v>
      </c>
      <c r="O7" s="68">
        <f>'4 Feb'!O4</f>
        <v>68</v>
      </c>
      <c r="P7" s="67">
        <f>'4 Feb'!P4</f>
        <v>63.333333333333336</v>
      </c>
      <c r="Q7" s="68">
        <f t="shared" ref="Q7:S7" si="1">B7-B6</f>
        <v>5501</v>
      </c>
      <c r="R7" s="68">
        <f t="shared" si="1"/>
        <v>129</v>
      </c>
      <c r="S7" s="68">
        <f t="shared" si="1"/>
        <v>227</v>
      </c>
    </row>
    <row r="8" spans="1:20" ht="12.75">
      <c r="A8" s="66">
        <v>43867</v>
      </c>
      <c r="B8" s="10">
        <f>'6 feb'!B4</f>
        <v>22112</v>
      </c>
      <c r="C8" s="10">
        <f>'6 feb'!C4</f>
        <v>618</v>
      </c>
      <c r="D8" s="10">
        <f>'6 feb'!D4</f>
        <v>817</v>
      </c>
      <c r="E8" s="10">
        <f>'6 feb'!E4</f>
        <v>7</v>
      </c>
      <c r="F8" s="10">
        <f>'6 feb'!F4</f>
        <v>6</v>
      </c>
      <c r="G8" s="10">
        <f>'6 feb'!G4</f>
        <v>5</v>
      </c>
      <c r="H8" s="10">
        <f>'6 feb'!H4</f>
        <v>5</v>
      </c>
      <c r="I8" s="10">
        <f>'6 feb'!I4</f>
        <v>4</v>
      </c>
      <c r="J8" s="10">
        <f>'6 feb'!J4</f>
        <v>4</v>
      </c>
      <c r="K8" s="64">
        <f>'6 feb'!K4</f>
        <v>5</v>
      </c>
      <c r="L8" s="67">
        <f>'6 feb'!L4</f>
        <v>41</v>
      </c>
      <c r="M8" s="68">
        <f>'6 feb'!M4</f>
        <v>83</v>
      </c>
      <c r="N8" s="68">
        <f>'6 feb'!N4</f>
        <v>87</v>
      </c>
      <c r="O8" s="68">
        <f>'6 feb'!O4</f>
        <v>87</v>
      </c>
      <c r="P8" s="67">
        <f>'6 feb'!P4</f>
        <v>85.666666666666671</v>
      </c>
      <c r="Q8" s="68">
        <f t="shared" ref="Q8:S8" si="2">B8-B7</f>
        <v>5434</v>
      </c>
      <c r="R8" s="68">
        <f t="shared" si="2"/>
        <v>139</v>
      </c>
      <c r="S8" s="68">
        <f t="shared" si="2"/>
        <v>295</v>
      </c>
    </row>
    <row r="9" spans="1:20" ht="12.75">
      <c r="A9" s="66">
        <v>43869</v>
      </c>
      <c r="B9" s="10">
        <f>'8 Feb'!B4</f>
        <v>27100</v>
      </c>
      <c r="C9" s="10">
        <f>'8 Feb'!C4</f>
        <v>780</v>
      </c>
      <c r="D9" s="10">
        <f>'8 Feb'!D4</f>
        <v>1439</v>
      </c>
      <c r="E9" s="10">
        <f>'8 Feb'!E4</f>
        <v>5</v>
      </c>
      <c r="F9" s="10">
        <f>'8 Feb'!F4</f>
        <v>4</v>
      </c>
      <c r="G9" s="10">
        <f>'8 Feb'!G4</f>
        <v>9</v>
      </c>
      <c r="H9" s="10">
        <f>'8 Feb'!H4</f>
        <v>7</v>
      </c>
      <c r="I9" s="10">
        <f>'8 Feb'!I4</f>
        <v>8</v>
      </c>
      <c r="J9" s="10">
        <f>'8 Feb'!J4</f>
        <v>4</v>
      </c>
      <c r="K9" s="64">
        <f>'8 Feb'!K4</f>
        <v>6</v>
      </c>
      <c r="L9" s="67">
        <f>'8 Feb'!L4</f>
        <v>42.8</v>
      </c>
      <c r="M9" s="68">
        <f>'8 Feb'!M4</f>
        <v>84</v>
      </c>
      <c r="N9" s="68">
        <f>'8 Feb'!N4</f>
        <v>67</v>
      </c>
      <c r="O9" s="68">
        <f>'8 Feb'!O4</f>
        <v>80</v>
      </c>
      <c r="P9" s="67">
        <f>'8 Feb'!P4</f>
        <v>77</v>
      </c>
      <c r="Q9" s="68">
        <f t="shared" ref="Q9:S9" si="3">B9-B8</f>
        <v>4988</v>
      </c>
      <c r="R9" s="68">
        <f t="shared" si="3"/>
        <v>162</v>
      </c>
      <c r="S9" s="68">
        <f t="shared" si="3"/>
        <v>622</v>
      </c>
    </row>
    <row r="10" spans="1:20" ht="12.75">
      <c r="A10" s="66">
        <v>43871</v>
      </c>
      <c r="B10" s="10">
        <f>'10 Feb'!B4</f>
        <v>31728</v>
      </c>
      <c r="C10" s="10">
        <f>'10 Feb'!C4</f>
        <v>974</v>
      </c>
      <c r="D10" s="10">
        <f>'10 Feb'!D4</f>
        <v>2222</v>
      </c>
      <c r="E10" s="10">
        <f>'10 Feb'!E4</f>
        <v>8</v>
      </c>
      <c r="F10" s="10">
        <f>'10 Feb'!F4</f>
        <v>6</v>
      </c>
      <c r="G10" s="10">
        <f>'10 Feb'!G4</f>
        <v>11</v>
      </c>
      <c r="H10" s="10">
        <f>'10 Feb'!H4</f>
        <v>10</v>
      </c>
      <c r="I10" s="10">
        <f>'10 Feb'!I4</f>
        <v>10</v>
      </c>
      <c r="J10" s="10">
        <f>'10 Feb'!J4</f>
        <v>9</v>
      </c>
      <c r="K10" s="64">
        <f>'10 Feb'!K4</f>
        <v>9.5</v>
      </c>
      <c r="L10" s="67">
        <f>'10 Feb'!L4</f>
        <v>49.1</v>
      </c>
      <c r="M10" s="68">
        <f>'10 Feb'!M4</f>
        <v>88</v>
      </c>
      <c r="N10" s="68">
        <f>'10 Feb'!N4</f>
        <v>78</v>
      </c>
      <c r="O10" s="68">
        <f>'10 Feb'!O4</f>
        <v>84</v>
      </c>
      <c r="P10" s="67">
        <f>'10 Feb'!P4</f>
        <v>83.333333333333329</v>
      </c>
      <c r="Q10" s="68">
        <f t="shared" ref="Q10:S10" si="4">B10-B9</f>
        <v>4628</v>
      </c>
      <c r="R10" s="68">
        <f t="shared" si="4"/>
        <v>194</v>
      </c>
      <c r="S10" s="68">
        <f t="shared" si="4"/>
        <v>783</v>
      </c>
    </row>
    <row r="11" spans="1:20" ht="12.75">
      <c r="A11" s="66">
        <v>43873</v>
      </c>
      <c r="B11" s="10">
        <f>'12 Feb'!B4</f>
        <v>33366</v>
      </c>
      <c r="C11" s="10">
        <f>'12 Feb'!C4</f>
        <v>1068</v>
      </c>
      <c r="D11" s="10">
        <f>'12 Feb'!D4</f>
        <v>2686</v>
      </c>
      <c r="E11" s="10">
        <f>'12 Feb'!E4</f>
        <v>10</v>
      </c>
      <c r="F11" s="10">
        <f>'12 Feb'!F4</f>
        <v>10</v>
      </c>
      <c r="G11" s="10">
        <f>'12 Feb'!G4</f>
        <v>14</v>
      </c>
      <c r="H11" s="10">
        <f>'12 Feb'!H4</f>
        <v>13</v>
      </c>
      <c r="I11" s="10">
        <f>'12 Feb'!I4</f>
        <v>13</v>
      </c>
      <c r="J11" s="10">
        <f>'12 Feb'!J4</f>
        <v>8</v>
      </c>
      <c r="K11" s="64">
        <f>'12 Feb'!K4</f>
        <v>11.5</v>
      </c>
      <c r="L11" s="67">
        <f>'12 Feb'!L4</f>
        <v>52.7</v>
      </c>
      <c r="M11" s="68">
        <f>'12 Feb'!M4</f>
        <v>92</v>
      </c>
      <c r="N11" s="68">
        <f>'12 Feb'!N4</f>
        <v>73</v>
      </c>
      <c r="O11" s="68">
        <f>'12 Feb'!O4</f>
        <v>87</v>
      </c>
      <c r="P11" s="67">
        <f>'12 Feb'!P4</f>
        <v>84</v>
      </c>
      <c r="Q11" s="68">
        <f t="shared" ref="Q11:S11" si="5">B11-B10</f>
        <v>1638</v>
      </c>
      <c r="R11" s="68">
        <f t="shared" si="5"/>
        <v>94</v>
      </c>
      <c r="S11" s="68">
        <f t="shared" si="5"/>
        <v>464</v>
      </c>
    </row>
    <row r="12" spans="1:20" ht="12.75">
      <c r="A12" s="66">
        <v>43875</v>
      </c>
      <c r="B12" s="10">
        <f>'14 Feb'!B4</f>
        <v>54406</v>
      </c>
      <c r="C12" s="10">
        <f>'14 Feb'!C4</f>
        <v>1457</v>
      </c>
      <c r="D12" s="10">
        <f>'14 Feb'!D4</f>
        <v>4774</v>
      </c>
      <c r="E12" s="10">
        <f>'14 Feb'!E4</f>
        <v>14</v>
      </c>
      <c r="F12" s="10">
        <f>'14 Feb'!F4</f>
        <v>14</v>
      </c>
      <c r="G12" s="10">
        <f>'14 Feb'!G4</f>
        <v>16</v>
      </c>
      <c r="H12" s="10">
        <f>'14 Feb'!H4</f>
        <v>13</v>
      </c>
      <c r="I12" s="10">
        <f>'14 Feb'!I4</f>
        <v>13</v>
      </c>
      <c r="J12" s="10">
        <f>'14 Feb'!J4</f>
        <v>8</v>
      </c>
      <c r="K12" s="64">
        <f>'14 Feb'!K4</f>
        <v>13.5</v>
      </c>
      <c r="L12" s="67">
        <f>'14 Feb'!L4</f>
        <v>56.3</v>
      </c>
      <c r="M12" s="68">
        <f>'14 Feb'!M4</f>
        <v>94</v>
      </c>
      <c r="N12" s="68">
        <f>'14 Feb'!N4</f>
        <v>87</v>
      </c>
      <c r="O12" s="68">
        <f>'14 Feb'!O4</f>
        <v>83</v>
      </c>
      <c r="P12" s="67">
        <f>'14 Feb'!P4</f>
        <v>88</v>
      </c>
      <c r="Q12" s="68">
        <f t="shared" ref="Q12:S12" si="6">B12-B11</f>
        <v>21040</v>
      </c>
      <c r="R12" s="68">
        <f t="shared" si="6"/>
        <v>389</v>
      </c>
      <c r="S12" s="68">
        <f t="shared" si="6"/>
        <v>2088</v>
      </c>
    </row>
    <row r="13" spans="1:20" ht="12.75">
      <c r="A13" s="66">
        <v>43877</v>
      </c>
      <c r="B13" s="78">
        <f>'16 Feb'!C4</f>
        <v>58182</v>
      </c>
      <c r="C13" s="78">
        <f>'16 Feb'!D4</f>
        <v>1696</v>
      </c>
      <c r="D13" s="78">
        <f>'16 Feb'!E4</f>
        <v>6645</v>
      </c>
      <c r="E13" s="10">
        <f>'16 Feb'!F4</f>
        <v>0</v>
      </c>
      <c r="F13" s="10">
        <f>'16 Feb'!G4</f>
        <v>-1</v>
      </c>
      <c r="G13" s="10">
        <f>'16 Feb'!H4</f>
        <v>8</v>
      </c>
      <c r="H13" s="10">
        <f>'16 Feb'!I4</f>
        <v>5</v>
      </c>
      <c r="I13" s="10">
        <f>'16 Feb'!J4</f>
        <v>7</v>
      </c>
      <c r="J13" s="10">
        <f>'16 Feb'!K4</f>
        <v>2</v>
      </c>
      <c r="K13" s="64">
        <f>'16 Feb'!L4</f>
        <v>3.5</v>
      </c>
      <c r="L13" s="67">
        <f>'16 Feb'!M4</f>
        <v>38.299999999999997</v>
      </c>
      <c r="M13" s="68">
        <f>'16 Feb'!N4</f>
        <v>92</v>
      </c>
      <c r="N13" s="68">
        <f>'16 Feb'!O4</f>
        <v>40</v>
      </c>
      <c r="O13" s="68">
        <f>'16 Feb'!P4</f>
        <v>67</v>
      </c>
      <c r="P13" s="67">
        <f>'16 Feb'!Q4</f>
        <v>66.333333333333329</v>
      </c>
      <c r="Q13" s="80">
        <f t="shared" ref="Q13:S13" si="7">B13-B12</f>
        <v>3776</v>
      </c>
      <c r="R13" s="80">
        <f t="shared" si="7"/>
        <v>239</v>
      </c>
      <c r="S13" s="80">
        <f t="shared" si="7"/>
        <v>1871</v>
      </c>
    </row>
    <row r="14" spans="1:20" ht="12.75">
      <c r="A14" s="66">
        <v>43879</v>
      </c>
      <c r="B14" s="10">
        <f>'18 feb'!B4</f>
        <v>61682</v>
      </c>
      <c r="C14" s="10">
        <f>'18 feb'!C4</f>
        <v>1921</v>
      </c>
      <c r="D14" s="10">
        <f>'18 feb'!D4</f>
        <v>9128</v>
      </c>
      <c r="E14" s="10">
        <f>'18 feb'!E4</f>
        <v>4</v>
      </c>
      <c r="F14" s="10">
        <f>'18 feb'!F4</f>
        <v>1</v>
      </c>
      <c r="G14" s="10">
        <f>'18 feb'!G4</f>
        <v>14</v>
      </c>
      <c r="H14" s="10">
        <f>'18 feb'!H4</f>
        <v>12</v>
      </c>
      <c r="I14" s="10">
        <f>'18 feb'!I4</f>
        <v>12</v>
      </c>
      <c r="J14" s="10">
        <f>'18 feb'!J4</f>
        <v>10</v>
      </c>
      <c r="K14" s="64">
        <f>'18 feb'!K4</f>
        <v>11</v>
      </c>
      <c r="L14" s="67">
        <f>'18 feb'!L4</f>
        <v>51.8</v>
      </c>
      <c r="M14" s="68">
        <f>'18 feb'!M4</f>
        <v>77</v>
      </c>
      <c r="N14" s="68">
        <f>'18 feb'!N4</f>
        <v>32</v>
      </c>
      <c r="O14" s="68">
        <f>'18 feb'!O4</f>
        <v>39</v>
      </c>
      <c r="P14" s="67">
        <f>'18 feb'!P4</f>
        <v>49.333333333333336</v>
      </c>
      <c r="Q14" s="80">
        <f t="shared" ref="Q14:S14" si="8">B14-B13</f>
        <v>3500</v>
      </c>
      <c r="R14" s="80">
        <f t="shared" si="8"/>
        <v>225</v>
      </c>
      <c r="S14" s="80">
        <f t="shared" si="8"/>
        <v>2483</v>
      </c>
    </row>
    <row r="15" spans="1:20" ht="12.75">
      <c r="A15" s="66">
        <v>43881</v>
      </c>
      <c r="B15" s="10">
        <f>'20 feb'!B4</f>
        <v>62442</v>
      </c>
      <c r="C15" s="10">
        <f>'20 feb'!C4</f>
        <v>2144</v>
      </c>
      <c r="D15" s="10">
        <f>'20 feb'!D4</f>
        <v>11788</v>
      </c>
      <c r="E15" s="10">
        <f>'20 feb'!E4</f>
        <v>7</v>
      </c>
      <c r="F15" s="10">
        <f>'20 feb'!F4</f>
        <v>6</v>
      </c>
      <c r="G15" s="10">
        <f>'20 feb'!G4</f>
        <v>18</v>
      </c>
      <c r="H15" s="10">
        <f>'20 feb'!H4</f>
        <v>14</v>
      </c>
      <c r="I15" s="10">
        <f>'20 feb'!I4</f>
        <v>17</v>
      </c>
      <c r="J15" s="10">
        <f>'20 feb'!J4</f>
        <v>10</v>
      </c>
      <c r="K15" s="64">
        <f>'20 feb'!K4</f>
        <v>12</v>
      </c>
      <c r="L15" s="67">
        <f>'20 feb'!L4</f>
        <v>53.6</v>
      </c>
      <c r="M15" s="68">
        <f>'20 feb'!M4</f>
        <v>78</v>
      </c>
      <c r="N15" s="68">
        <f>'20 feb'!N4</f>
        <v>34</v>
      </c>
      <c r="O15" s="68">
        <f>'20 feb'!O4</f>
        <v>47</v>
      </c>
      <c r="P15" s="67">
        <f>'20 feb'!P4</f>
        <v>53</v>
      </c>
      <c r="Q15" s="68">
        <f t="shared" ref="Q15:S15" si="9">B15-B14</f>
        <v>760</v>
      </c>
      <c r="R15" s="68">
        <f t="shared" si="9"/>
        <v>223</v>
      </c>
      <c r="S15" s="68">
        <f t="shared" si="9"/>
        <v>2660</v>
      </c>
    </row>
    <row r="16" spans="1:20" ht="12.75">
      <c r="A16" s="66">
        <v>43883</v>
      </c>
      <c r="B16" s="10">
        <f>'22 feb'!B4</f>
        <v>64084</v>
      </c>
      <c r="C16" s="10">
        <f>'22 feb'!C4</f>
        <v>2346</v>
      </c>
      <c r="D16" s="10">
        <f>'22 feb'!D4</f>
        <v>15299</v>
      </c>
      <c r="E16" s="10">
        <f>'22 feb'!E4</f>
        <v>9</v>
      </c>
      <c r="F16" s="10">
        <f>'22 feb'!F4</f>
        <v>7</v>
      </c>
      <c r="G16" s="10">
        <f>'22 feb'!G4</f>
        <v>17</v>
      </c>
      <c r="H16" s="10">
        <f>'22 feb'!H4</f>
        <v>12</v>
      </c>
      <c r="I16" s="10">
        <f>'22 feb'!I4</f>
        <v>16</v>
      </c>
      <c r="J16" s="10">
        <f>'22 feb'!J4</f>
        <v>14</v>
      </c>
      <c r="K16" s="64">
        <f>'22 feb'!K4</f>
        <v>13</v>
      </c>
      <c r="L16" s="67">
        <f>'22 feb'!L4</f>
        <v>55.4</v>
      </c>
      <c r="M16" s="68">
        <f>'22 feb'!M4</f>
        <v>90</v>
      </c>
      <c r="N16" s="68">
        <f>'22 feb'!N4</f>
        <v>58</v>
      </c>
      <c r="O16" s="68">
        <f>'22 feb'!O4</f>
        <v>56</v>
      </c>
      <c r="P16" s="67">
        <f>'22 feb'!P4</f>
        <v>68</v>
      </c>
      <c r="Q16" s="68">
        <f t="shared" ref="Q16:S16" si="10">B16-B15</f>
        <v>1642</v>
      </c>
      <c r="R16" s="68">
        <f t="shared" si="10"/>
        <v>202</v>
      </c>
      <c r="S16" s="68">
        <f t="shared" si="10"/>
        <v>3511</v>
      </c>
    </row>
    <row r="17" spans="1:19" ht="12.75">
      <c r="A17" s="66">
        <v>43885</v>
      </c>
      <c r="B17" s="10">
        <f>'24 feb'!B4</f>
        <v>64287</v>
      </c>
      <c r="C17" s="10">
        <f>'24 feb'!C4</f>
        <v>2495</v>
      </c>
      <c r="D17" s="10">
        <f>'24 feb'!D4</f>
        <v>16748</v>
      </c>
      <c r="E17" s="10">
        <f>'24 feb'!E4</f>
        <v>16</v>
      </c>
      <c r="F17" s="10">
        <f>'24 feb'!F4</f>
        <v>14</v>
      </c>
      <c r="G17" s="10">
        <f>'24 feb'!G4</f>
        <v>24</v>
      </c>
      <c r="H17" s="10">
        <f>'24 feb'!H4</f>
        <v>21</v>
      </c>
      <c r="I17" s="10">
        <f>'24 feb'!I4</f>
        <v>21</v>
      </c>
      <c r="J17" s="10">
        <f>'24 feb'!J4</f>
        <v>19</v>
      </c>
      <c r="K17" s="64">
        <f>'24 feb'!K4</f>
        <v>20</v>
      </c>
      <c r="L17" s="67">
        <f>'24 feb'!L4</f>
        <v>68</v>
      </c>
      <c r="M17" s="68">
        <f>'24 feb'!M4</f>
        <v>65</v>
      </c>
      <c r="N17" s="68">
        <f>'24 feb'!N4</f>
        <v>55</v>
      </c>
      <c r="O17" s="68">
        <f>'24 feb'!O4</f>
        <v>71</v>
      </c>
      <c r="P17" s="67">
        <f>'24 feb'!P4</f>
        <v>63.666666666666664</v>
      </c>
      <c r="Q17" s="68">
        <f t="shared" ref="Q17:S17" si="11">B17-B16</f>
        <v>203</v>
      </c>
      <c r="R17" s="68">
        <f t="shared" si="11"/>
        <v>149</v>
      </c>
      <c r="S17" s="68">
        <f t="shared" si="11"/>
        <v>1449</v>
      </c>
    </row>
    <row r="18" spans="1:19" ht="12.75">
      <c r="A18" s="66">
        <v>43887</v>
      </c>
      <c r="B18" s="78">
        <f>'26 Feb'!B4</f>
        <v>65187</v>
      </c>
      <c r="C18" s="78">
        <f>'26 Feb'!C4</f>
        <v>2615</v>
      </c>
      <c r="D18" s="78">
        <f>'26 Feb'!D4</f>
        <v>20935</v>
      </c>
      <c r="E18" s="10">
        <f>'26 Feb'!E4</f>
        <v>11</v>
      </c>
      <c r="F18" s="10">
        <f>'26 Feb'!F4</f>
        <v>10</v>
      </c>
      <c r="G18" s="10">
        <f>'26 Feb'!G4</f>
        <v>15</v>
      </c>
      <c r="H18" s="10">
        <f>'26 Feb'!H4</f>
        <v>13</v>
      </c>
      <c r="I18" s="10">
        <f>'26 Feb'!I4</f>
        <v>14</v>
      </c>
      <c r="J18" s="10">
        <f>'26 Feb'!J4</f>
        <v>11</v>
      </c>
      <c r="K18" s="64">
        <f>'26 Feb'!K4</f>
        <v>12</v>
      </c>
      <c r="L18" s="67">
        <f>'26 Feb'!L4</f>
        <v>53.6</v>
      </c>
      <c r="M18" s="68">
        <f>'26 Feb'!M4</f>
        <v>96</v>
      </c>
      <c r="N18" s="68">
        <f>'26 Feb'!N4</f>
        <v>77</v>
      </c>
      <c r="O18" s="68">
        <f>'26 Feb'!O4</f>
        <v>76</v>
      </c>
      <c r="P18" s="67">
        <f>'26 Feb'!P4</f>
        <v>83</v>
      </c>
      <c r="Q18" s="80">
        <f t="shared" ref="Q18:S18" si="12">B18-B17</f>
        <v>900</v>
      </c>
      <c r="R18" s="80">
        <f t="shared" si="12"/>
        <v>120</v>
      </c>
      <c r="S18" s="80">
        <f t="shared" si="12"/>
        <v>4187</v>
      </c>
    </row>
    <row r="19" spans="1:19" ht="12.75">
      <c r="A19" s="66">
        <v>43889</v>
      </c>
      <c r="B19" s="10">
        <f>'28 feb'!B4</f>
        <v>65914</v>
      </c>
      <c r="C19" s="10">
        <f>'28 feb'!C4</f>
        <v>2682</v>
      </c>
      <c r="D19" s="10">
        <f>'28 feb'!D4</f>
        <v>26403</v>
      </c>
      <c r="E19" s="10">
        <f>'28 feb'!E4</f>
        <v>7</v>
      </c>
      <c r="F19" s="10">
        <f>'28 feb'!F4</f>
        <v>5</v>
      </c>
      <c r="G19" s="10">
        <f>'28 feb'!G4</f>
        <v>7</v>
      </c>
      <c r="H19" s="10">
        <f>'28 feb'!H4</f>
        <v>5</v>
      </c>
      <c r="I19" s="10">
        <f>'28 feb'!I4</f>
        <v>7</v>
      </c>
      <c r="J19" s="10">
        <f>'28 feb'!J4</f>
        <v>6</v>
      </c>
      <c r="K19" s="64">
        <f>'28 feb'!K4</f>
        <v>6.5</v>
      </c>
      <c r="L19" s="67">
        <f>'28 feb'!L4</f>
        <v>43.7</v>
      </c>
      <c r="M19" s="68">
        <f>'28 feb'!M4</f>
        <v>94</v>
      </c>
      <c r="N19" s="68">
        <f>'28 feb'!N4</f>
        <v>91</v>
      </c>
      <c r="O19" s="68">
        <f>'28 feb'!O4</f>
        <v>92</v>
      </c>
      <c r="P19" s="67">
        <f>'28 feb'!P4</f>
        <v>92.333333333333329</v>
      </c>
      <c r="Q19" s="80">
        <f t="shared" ref="Q19:S19" si="13">B19-B18</f>
        <v>727</v>
      </c>
      <c r="R19" s="80">
        <f t="shared" si="13"/>
        <v>67</v>
      </c>
      <c r="S19" s="80">
        <f t="shared" si="13"/>
        <v>5468</v>
      </c>
    </row>
    <row r="20" spans="1:19" ht="15.75" customHeight="1">
      <c r="L20" s="119">
        <f>MAX(L5:L19)</f>
        <v>68</v>
      </c>
      <c r="P20" s="119"/>
    </row>
    <row r="21" spans="1:19" ht="15.75" customHeight="1">
      <c r="L21" s="119">
        <f>MIN(L5:L20)</f>
        <v>38.299999999999997</v>
      </c>
    </row>
  </sheetData>
  <mergeCells count="4">
    <mergeCell ref="E2:J2"/>
    <mergeCell ref="E3:F3"/>
    <mergeCell ref="G3:H3"/>
    <mergeCell ref="I3:J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21"/>
  <sheetViews>
    <sheetView workbookViewId="0">
      <selection activeCell="L5" sqref="L5:L21"/>
    </sheetView>
  </sheetViews>
  <sheetFormatPr defaultColWidth="14.42578125" defaultRowHeight="15.75" customHeight="1"/>
  <cols>
    <col min="5" max="11" width="14.42578125" hidden="1"/>
    <col min="13" max="15" width="14.42578125" hidden="1"/>
  </cols>
  <sheetData>
    <row r="1" spans="1:19" ht="15.75" customHeight="1">
      <c r="E1" s="71" t="s">
        <v>17</v>
      </c>
    </row>
    <row r="2" spans="1:19" ht="15.75" customHeight="1">
      <c r="E2" s="120" t="s">
        <v>2</v>
      </c>
      <c r="F2" s="121"/>
      <c r="G2" s="121"/>
      <c r="H2" s="121"/>
      <c r="I2" s="121"/>
      <c r="J2" s="122"/>
    </row>
    <row r="3" spans="1:19" ht="15.75" customHeight="1">
      <c r="E3" s="123" t="s">
        <v>9</v>
      </c>
      <c r="F3" s="122"/>
      <c r="G3" s="123" t="s">
        <v>10</v>
      </c>
      <c r="H3" s="122"/>
      <c r="I3" s="124" t="s">
        <v>11</v>
      </c>
      <c r="J3" s="122"/>
    </row>
    <row r="4" spans="1:19" ht="15.75" customHeight="1">
      <c r="A4" s="8" t="s">
        <v>64</v>
      </c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  <c r="G4" s="3" t="s">
        <v>6</v>
      </c>
      <c r="H4" s="3" t="s">
        <v>7</v>
      </c>
      <c r="I4" s="3" t="s">
        <v>6</v>
      </c>
      <c r="J4" s="3" t="s">
        <v>7</v>
      </c>
      <c r="K4" s="8" t="s">
        <v>14</v>
      </c>
      <c r="L4" s="8" t="s">
        <v>15</v>
      </c>
      <c r="M4" s="72" t="s">
        <v>9</v>
      </c>
      <c r="N4" s="72" t="s">
        <v>10</v>
      </c>
      <c r="O4" s="73" t="s">
        <v>11</v>
      </c>
      <c r="P4" s="8" t="s">
        <v>16</v>
      </c>
      <c r="Q4" s="8" t="s">
        <v>65</v>
      </c>
      <c r="R4" s="8" t="s">
        <v>66</v>
      </c>
      <c r="S4" s="8" t="s">
        <v>67</v>
      </c>
    </row>
    <row r="5" spans="1:19" ht="12.75">
      <c r="A5" s="63">
        <v>36556</v>
      </c>
      <c r="B5" s="10">
        <f>'31 jan'!B5</f>
        <v>538</v>
      </c>
      <c r="C5" s="10">
        <f>'31 jan'!C5</f>
        <v>0</v>
      </c>
      <c r="D5" s="10">
        <f>'31 jan'!D5</f>
        <v>14</v>
      </c>
      <c r="E5" s="10">
        <f>'31 jan'!E5</f>
        <v>11</v>
      </c>
      <c r="F5" s="10">
        <f>'31 jan'!F5</f>
        <v>10</v>
      </c>
      <c r="G5" s="10">
        <f>'31 jan'!G5</f>
        <v>15</v>
      </c>
      <c r="H5" s="10">
        <f>'31 jan'!H5</f>
        <v>13</v>
      </c>
      <c r="I5" s="10">
        <f>'31 jan'!I5</f>
        <v>13</v>
      </c>
      <c r="J5" s="10">
        <f>'31 jan'!J5</f>
        <v>13</v>
      </c>
      <c r="K5" s="64">
        <f>'31 jan'!K5</f>
        <v>13</v>
      </c>
      <c r="L5" s="64">
        <f>'31 jan'!L5</f>
        <v>55.4</v>
      </c>
      <c r="M5" s="10">
        <f>'31 jan'!M5</f>
        <v>98</v>
      </c>
      <c r="N5" s="10">
        <f>'31 jan'!N5</f>
        <v>83</v>
      </c>
      <c r="O5" s="10">
        <f>'31 jan'!O5</f>
        <v>90</v>
      </c>
      <c r="P5" s="64">
        <f>'31 jan'!P5</f>
        <v>90.333333333333329</v>
      </c>
      <c r="Q5" s="10"/>
      <c r="R5" s="10"/>
      <c r="S5" s="10"/>
    </row>
    <row r="6" spans="1:19" ht="12.75">
      <c r="A6" s="74">
        <v>43863</v>
      </c>
      <c r="B6" s="10">
        <f>'2 Feb'!B5</f>
        <v>661</v>
      </c>
      <c r="C6" s="10">
        <f>'2 Feb'!C5</f>
        <v>0</v>
      </c>
      <c r="D6" s="10">
        <f>'2 Feb'!D5</f>
        <v>32</v>
      </c>
      <c r="E6" s="10">
        <f>'2 Feb'!E5</f>
        <v>6</v>
      </c>
      <c r="F6" s="10">
        <f>'2 Feb'!F5</f>
        <v>4</v>
      </c>
      <c r="G6" s="10">
        <f>'2 Feb'!G5</f>
        <v>13</v>
      </c>
      <c r="H6" s="10">
        <f>'2 Feb'!H5</f>
        <v>11</v>
      </c>
      <c r="I6" s="10">
        <f>'2 Feb'!I5</f>
        <v>11</v>
      </c>
      <c r="J6" s="10">
        <f>'2 Feb'!J5</f>
        <v>9</v>
      </c>
      <c r="K6" s="64">
        <f>'2 Feb'!K5</f>
        <v>10</v>
      </c>
      <c r="L6" s="64">
        <f>'2 Feb'!L5</f>
        <v>50</v>
      </c>
      <c r="M6" s="10">
        <f>'2 Feb'!M5</f>
        <v>83</v>
      </c>
      <c r="N6" s="10">
        <f>'2 Feb'!N5</f>
        <v>49</v>
      </c>
      <c r="O6" s="10">
        <f>'2 Feb'!O5</f>
        <v>66</v>
      </c>
      <c r="P6" s="64">
        <f>'2 Feb'!P5</f>
        <v>66</v>
      </c>
      <c r="Q6" s="10">
        <f t="shared" ref="Q6:S6" si="0">B6-B5</f>
        <v>123</v>
      </c>
      <c r="R6" s="10">
        <f t="shared" si="0"/>
        <v>0</v>
      </c>
      <c r="S6" s="10">
        <f t="shared" si="0"/>
        <v>18</v>
      </c>
    </row>
    <row r="7" spans="1:19" ht="12.75">
      <c r="A7" s="74">
        <v>43865</v>
      </c>
      <c r="B7" s="10">
        <f>'4 Feb'!B5</f>
        <v>829</v>
      </c>
      <c r="C7" s="10">
        <f>'4 Feb'!C5</f>
        <v>0</v>
      </c>
      <c r="D7" s="10">
        <f>'4 Feb'!D5</f>
        <v>62</v>
      </c>
      <c r="E7" s="10">
        <f>'4 Feb'!E5</f>
        <v>8</v>
      </c>
      <c r="F7" s="10">
        <f>'4 Feb'!F5</f>
        <v>7</v>
      </c>
      <c r="G7" s="10">
        <f>'4 Feb'!G5</f>
        <v>11</v>
      </c>
      <c r="H7" s="10">
        <f>'4 Feb'!H5</f>
        <v>5</v>
      </c>
      <c r="I7" s="10">
        <f>'4 Feb'!I5</f>
        <v>9</v>
      </c>
      <c r="J7" s="10">
        <f>'4 Feb'!J5</f>
        <v>5</v>
      </c>
      <c r="K7" s="64">
        <f>'4 Feb'!K5</f>
        <v>7.5</v>
      </c>
      <c r="L7" s="64">
        <f>'4 Feb'!L5</f>
        <v>45.5</v>
      </c>
      <c r="M7" s="10">
        <f>'4 Feb'!M5</f>
        <v>84</v>
      </c>
      <c r="N7" s="10">
        <f>'4 Feb'!N5</f>
        <v>74</v>
      </c>
      <c r="O7" s="10">
        <f>'4 Feb'!O5</f>
        <v>90</v>
      </c>
      <c r="P7" s="64">
        <f>'4 Feb'!P5</f>
        <v>82.666666666666671</v>
      </c>
      <c r="Q7" s="10">
        <f t="shared" ref="Q7:S7" si="1">B7-B6</f>
        <v>168</v>
      </c>
      <c r="R7" s="10">
        <f t="shared" si="1"/>
        <v>0</v>
      </c>
      <c r="S7" s="10">
        <f t="shared" si="1"/>
        <v>30</v>
      </c>
    </row>
    <row r="8" spans="1:19" ht="12.75">
      <c r="A8" s="74">
        <v>43867</v>
      </c>
      <c r="B8" s="10">
        <f>'6 feb'!B5</f>
        <v>954</v>
      </c>
      <c r="C8" s="10">
        <f>'6 feb'!C5</f>
        <v>0</v>
      </c>
      <c r="D8" s="10">
        <f>'6 feb'!D5</f>
        <v>94</v>
      </c>
      <c r="E8" s="10">
        <f>'6 feb'!E5</f>
        <v>7</v>
      </c>
      <c r="F8" s="10">
        <f>'6 feb'!F5</f>
        <v>7</v>
      </c>
      <c r="G8" s="10">
        <f>'6 feb'!G5</f>
        <v>7</v>
      </c>
      <c r="H8" s="10">
        <f>'6 feb'!H5</f>
        <v>6</v>
      </c>
      <c r="I8" s="10">
        <f>'6 feb'!I5</f>
        <v>6</v>
      </c>
      <c r="J8" s="10">
        <f>'6 feb'!J5</f>
        <v>5</v>
      </c>
      <c r="K8" s="64">
        <f>'6 feb'!K5</f>
        <v>6.5</v>
      </c>
      <c r="L8" s="64">
        <f>'6 feb'!L5</f>
        <v>43.7</v>
      </c>
      <c r="M8" s="10">
        <f>'6 feb'!M5</f>
        <v>77</v>
      </c>
      <c r="N8" s="10">
        <f>'6 feb'!N5</f>
        <v>84</v>
      </c>
      <c r="O8" s="10">
        <f>'6 feb'!O5</f>
        <v>92</v>
      </c>
      <c r="P8" s="64">
        <f>'6 feb'!P5</f>
        <v>84.333333333333329</v>
      </c>
      <c r="Q8" s="10">
        <f t="shared" ref="Q8:S8" si="2">B8-B7</f>
        <v>125</v>
      </c>
      <c r="R8" s="10">
        <f t="shared" si="2"/>
        <v>0</v>
      </c>
      <c r="S8" s="10">
        <f t="shared" si="2"/>
        <v>32</v>
      </c>
    </row>
    <row r="9" spans="1:19" ht="12.75">
      <c r="A9" s="74">
        <v>43869</v>
      </c>
      <c r="B9" s="10">
        <f>'8 Feb'!B5</f>
        <v>1048</v>
      </c>
      <c r="C9" s="10">
        <f>'8 Feb'!C5</f>
        <v>0</v>
      </c>
      <c r="D9" s="10">
        <f>'8 Feb'!D5</f>
        <v>175</v>
      </c>
      <c r="E9" s="10">
        <f>'8 Feb'!E5</f>
        <v>7</v>
      </c>
      <c r="F9" s="10">
        <f>'8 Feb'!F5</f>
        <v>7</v>
      </c>
      <c r="G9" s="10">
        <f>'8 Feb'!G5</f>
        <v>9</v>
      </c>
      <c r="H9" s="10">
        <f>'8 Feb'!H5</f>
        <v>8</v>
      </c>
      <c r="I9" s="10">
        <f>'8 Feb'!I5</f>
        <v>8</v>
      </c>
      <c r="J9" s="10">
        <f>'8 Feb'!J5</f>
        <v>7</v>
      </c>
      <c r="K9" s="64">
        <f>'8 Feb'!K5</f>
        <v>7.5</v>
      </c>
      <c r="L9" s="64">
        <f>'8 Feb'!L5</f>
        <v>45.5</v>
      </c>
      <c r="M9" s="10">
        <f>'8 Feb'!M5</f>
        <v>90</v>
      </c>
      <c r="N9" s="10">
        <f>'8 Feb'!N5</f>
        <v>68</v>
      </c>
      <c r="O9" s="10">
        <f>'8 Feb'!O5</f>
        <v>73</v>
      </c>
      <c r="P9" s="64">
        <f>'8 Feb'!P5</f>
        <v>77</v>
      </c>
      <c r="Q9" s="10">
        <f t="shared" ref="Q9:S9" si="3">B9-B8</f>
        <v>94</v>
      </c>
      <c r="R9" s="10">
        <f t="shared" si="3"/>
        <v>0</v>
      </c>
      <c r="S9" s="10">
        <f t="shared" si="3"/>
        <v>81</v>
      </c>
    </row>
    <row r="10" spans="1:19" ht="12.75">
      <c r="A10" s="74">
        <v>43871</v>
      </c>
      <c r="B10" s="10">
        <f>'10 Feb'!B5</f>
        <v>1092</v>
      </c>
      <c r="C10" s="10">
        <f>'10 Feb'!C5</f>
        <v>0</v>
      </c>
      <c r="D10" s="10">
        <f>'10 Feb'!D5</f>
        <v>242</v>
      </c>
      <c r="E10" s="10">
        <f>'10 Feb'!E5</f>
        <v>4</v>
      </c>
      <c r="F10" s="10">
        <f>'10 Feb'!F5</f>
        <v>3</v>
      </c>
      <c r="G10" s="10">
        <f>'10 Feb'!G5</f>
        <v>16</v>
      </c>
      <c r="H10" s="10">
        <f>'10 Feb'!H5</f>
        <v>13</v>
      </c>
      <c r="I10" s="10">
        <f>'10 Feb'!I5</f>
        <v>13</v>
      </c>
      <c r="J10" s="10">
        <f>'10 Feb'!J5</f>
        <v>9</v>
      </c>
      <c r="K10" s="64">
        <f>'10 Feb'!K5</f>
        <v>11</v>
      </c>
      <c r="L10" s="64">
        <f>'10 Feb'!L5</f>
        <v>51.8</v>
      </c>
      <c r="M10" s="10">
        <f>'10 Feb'!M5</f>
        <v>96</v>
      </c>
      <c r="N10" s="10">
        <f>'10 Feb'!N5</f>
        <v>37</v>
      </c>
      <c r="O10" s="10">
        <f>'10 Feb'!O5</f>
        <v>65</v>
      </c>
      <c r="P10" s="64">
        <f>'10 Feb'!P5</f>
        <v>66</v>
      </c>
      <c r="Q10" s="10">
        <f t="shared" ref="Q10:S10" si="4">B10-B9</f>
        <v>44</v>
      </c>
      <c r="R10" s="10">
        <f t="shared" si="4"/>
        <v>0</v>
      </c>
      <c r="S10" s="10">
        <f t="shared" si="4"/>
        <v>67</v>
      </c>
    </row>
    <row r="11" spans="1:19" ht="12.75">
      <c r="A11" s="74">
        <v>43873</v>
      </c>
      <c r="B11" s="10">
        <f>'12 Feb'!B5</f>
        <v>1131</v>
      </c>
      <c r="C11" s="10">
        <f>'12 Feb'!C5</f>
        <v>0</v>
      </c>
      <c r="D11" s="10">
        <f>'12 Feb'!D5</f>
        <v>321</v>
      </c>
      <c r="E11" s="10">
        <f>'12 Feb'!E5</f>
        <v>11</v>
      </c>
      <c r="F11" s="10">
        <f>'12 Feb'!F5</f>
        <v>10</v>
      </c>
      <c r="G11" s="10">
        <f>'12 Feb'!G5</f>
        <v>15</v>
      </c>
      <c r="H11" s="10">
        <f>'12 Feb'!H5</f>
        <v>13</v>
      </c>
      <c r="I11" s="10">
        <f>'12 Feb'!I5</f>
        <v>13</v>
      </c>
      <c r="J11" s="10">
        <f>'12 Feb'!J5</f>
        <v>13</v>
      </c>
      <c r="K11" s="64">
        <f>'12 Feb'!K5</f>
        <v>13</v>
      </c>
      <c r="L11" s="64">
        <f>'12 Feb'!L5</f>
        <v>55.4</v>
      </c>
      <c r="M11" s="10">
        <f>'12 Feb'!M5</f>
        <v>98</v>
      </c>
      <c r="N11" s="10">
        <f>'12 Feb'!N5</f>
        <v>83</v>
      </c>
      <c r="O11" s="10">
        <f>'12 Feb'!O5</f>
        <v>90</v>
      </c>
      <c r="P11" s="64">
        <f>'12 Feb'!P5</f>
        <v>90.333333333333329</v>
      </c>
      <c r="Q11" s="10">
        <f t="shared" ref="Q11:S11" si="5">B11-B10</f>
        <v>39</v>
      </c>
      <c r="R11" s="10">
        <f t="shared" si="5"/>
        <v>0</v>
      </c>
      <c r="S11" s="10">
        <f t="shared" si="5"/>
        <v>79</v>
      </c>
    </row>
    <row r="12" spans="1:19" ht="12.75">
      <c r="A12" s="74">
        <v>43875</v>
      </c>
      <c r="B12" s="10">
        <f>'14 Feb'!B5</f>
        <v>1155</v>
      </c>
      <c r="C12" s="10">
        <f>'14 Feb'!C5</f>
        <v>0</v>
      </c>
      <c r="D12" s="10">
        <f>'14 Feb'!D5</f>
        <v>403</v>
      </c>
      <c r="E12" s="10">
        <f>'14 Feb'!E5</f>
        <v>14</v>
      </c>
      <c r="F12" s="10">
        <f>'14 Feb'!F5</f>
        <v>12</v>
      </c>
      <c r="G12" s="10">
        <f>'14 Feb'!G5</f>
        <v>18</v>
      </c>
      <c r="H12" s="10">
        <f>'14 Feb'!H5</f>
        <v>15</v>
      </c>
      <c r="I12" s="10">
        <f>'14 Feb'!I5</f>
        <v>15</v>
      </c>
      <c r="J12" s="10">
        <f>'14 Feb'!J5</f>
        <v>14</v>
      </c>
      <c r="K12" s="64">
        <f>'14 Feb'!K5</f>
        <v>14.5</v>
      </c>
      <c r="L12" s="64">
        <f>'14 Feb'!L5</f>
        <v>58.1</v>
      </c>
      <c r="M12" s="10">
        <f>'14 Feb'!M5</f>
        <v>99</v>
      </c>
      <c r="N12" s="10">
        <f>'14 Feb'!N5</f>
        <v>87</v>
      </c>
      <c r="O12" s="10">
        <f>'14 Feb'!O5</f>
        <v>100</v>
      </c>
      <c r="P12" s="64">
        <f>'14 Feb'!P5</f>
        <v>95.333333333333329</v>
      </c>
      <c r="Q12" s="10">
        <f t="shared" ref="Q12:S12" si="6">B12-B11</f>
        <v>24</v>
      </c>
      <c r="R12" s="10">
        <f t="shared" si="6"/>
        <v>0</v>
      </c>
      <c r="S12" s="10">
        <f t="shared" si="6"/>
        <v>82</v>
      </c>
    </row>
    <row r="13" spans="1:19" ht="12.75">
      <c r="A13" s="74">
        <v>43877</v>
      </c>
      <c r="B13" s="78">
        <f>'16 Feb'!C5</f>
        <v>1171</v>
      </c>
      <c r="C13" s="10">
        <f>'16 Feb'!D5</f>
        <v>0</v>
      </c>
      <c r="D13" s="10">
        <f>'16 Feb'!E5</f>
        <v>504</v>
      </c>
      <c r="E13" s="10">
        <f>'16 Feb'!F5</f>
        <v>2</v>
      </c>
      <c r="F13" s="10">
        <f>'16 Feb'!G5</f>
        <v>1</v>
      </c>
      <c r="G13" s="10">
        <f>'16 Feb'!H5</f>
        <v>7</v>
      </c>
      <c r="H13" s="10">
        <f>'16 Feb'!I5</f>
        <v>5</v>
      </c>
      <c r="I13" s="10">
        <f>'16 Feb'!J5</f>
        <v>5</v>
      </c>
      <c r="J13" s="10">
        <f>'16 Feb'!K5</f>
        <v>4</v>
      </c>
      <c r="K13" s="64">
        <f>'16 Feb'!L5</f>
        <v>4.5</v>
      </c>
      <c r="L13" s="64">
        <f>'16 Feb'!M5</f>
        <v>40.1</v>
      </c>
      <c r="M13" s="10">
        <f>'16 Feb'!N5</f>
        <v>81</v>
      </c>
      <c r="N13" s="10">
        <f>'16 Feb'!O5</f>
        <v>38</v>
      </c>
      <c r="O13" s="10">
        <f>'16 Feb'!P5</f>
        <v>47</v>
      </c>
      <c r="P13" s="64">
        <f>'16 Feb'!Q5</f>
        <v>55.333333333333336</v>
      </c>
      <c r="Q13" s="78">
        <f t="shared" ref="Q13:S13" si="7">B13-B12</f>
        <v>16</v>
      </c>
      <c r="R13" s="10">
        <f t="shared" si="7"/>
        <v>0</v>
      </c>
      <c r="S13" s="10">
        <f t="shared" si="7"/>
        <v>101</v>
      </c>
    </row>
    <row r="14" spans="1:19" ht="12.75">
      <c r="A14" s="74">
        <v>43879</v>
      </c>
      <c r="B14" s="10">
        <f>'18 feb'!B5</f>
        <v>1172</v>
      </c>
      <c r="C14" s="10">
        <f>'18 feb'!C5</f>
        <v>0</v>
      </c>
      <c r="D14" s="10">
        <f>'18 feb'!D5</f>
        <v>535</v>
      </c>
      <c r="E14" s="10">
        <f>'18 feb'!E5</f>
        <v>5</v>
      </c>
      <c r="F14" s="10">
        <f>'18 feb'!F5</f>
        <v>0</v>
      </c>
      <c r="G14" s="10">
        <f>'18 feb'!G5</f>
        <v>12</v>
      </c>
      <c r="H14" s="10">
        <f>'18 feb'!H5</f>
        <v>8</v>
      </c>
      <c r="I14" s="10">
        <f>'18 feb'!I5</f>
        <v>8</v>
      </c>
      <c r="J14" s="10">
        <f>'18 feb'!J5</f>
        <v>2</v>
      </c>
      <c r="K14" s="64">
        <f>'18 feb'!K5</f>
        <v>6.5</v>
      </c>
      <c r="L14" s="64">
        <f>'18 feb'!L5</f>
        <v>43.7</v>
      </c>
      <c r="M14" s="10">
        <f>'18 feb'!M5</f>
        <v>59</v>
      </c>
      <c r="N14" s="10">
        <f>'18 feb'!N5</f>
        <v>28</v>
      </c>
      <c r="O14" s="10">
        <f>'18 feb'!O5</f>
        <v>54</v>
      </c>
      <c r="P14" s="64">
        <f>'18 feb'!P5</f>
        <v>47</v>
      </c>
      <c r="Q14" s="78">
        <f t="shared" ref="Q14:S14" si="8">B14-B13</f>
        <v>1</v>
      </c>
      <c r="R14" s="10">
        <f t="shared" si="8"/>
        <v>0</v>
      </c>
      <c r="S14" s="10">
        <f t="shared" si="8"/>
        <v>31</v>
      </c>
    </row>
    <row r="15" spans="1:19" ht="12.75">
      <c r="A15" s="74">
        <v>43881</v>
      </c>
      <c r="B15" s="10">
        <f>'20 feb'!B5</f>
        <v>1175</v>
      </c>
      <c r="C15" s="10">
        <f>'20 feb'!C5</f>
        <v>1</v>
      </c>
      <c r="D15" s="10">
        <f>'20 feb'!D5</f>
        <v>633</v>
      </c>
      <c r="E15" s="10">
        <f>'20 feb'!E5</f>
        <v>8</v>
      </c>
      <c r="F15" s="10">
        <f>'20 feb'!F5</f>
        <v>4</v>
      </c>
      <c r="G15" s="10">
        <f>'20 feb'!G5</f>
        <v>17</v>
      </c>
      <c r="H15" s="10">
        <f>'20 feb'!H5</f>
        <v>12</v>
      </c>
      <c r="I15" s="10">
        <f>'20 feb'!I5</f>
        <v>12</v>
      </c>
      <c r="J15" s="10">
        <f>'20 feb'!J5</f>
        <v>8</v>
      </c>
      <c r="K15" s="64">
        <f>'20 feb'!K5</f>
        <v>10</v>
      </c>
      <c r="L15" s="64">
        <f>'20 feb'!L5</f>
        <v>50</v>
      </c>
      <c r="M15" s="10">
        <f>'20 feb'!M5</f>
        <v>87</v>
      </c>
      <c r="N15" s="10">
        <f>'20 feb'!N5</f>
        <v>46</v>
      </c>
      <c r="O15" s="10">
        <f>'20 feb'!O5</f>
        <v>85</v>
      </c>
      <c r="P15" s="64">
        <f>'20 feb'!P5</f>
        <v>72.666666666666671</v>
      </c>
      <c r="Q15" s="10">
        <f t="shared" ref="Q15:S15" si="9">B15-B14</f>
        <v>3</v>
      </c>
      <c r="R15" s="10">
        <f t="shared" si="9"/>
        <v>1</v>
      </c>
      <c r="S15" s="10">
        <f t="shared" si="9"/>
        <v>98</v>
      </c>
    </row>
    <row r="16" spans="1:19" ht="12.75">
      <c r="A16" s="74">
        <v>43883</v>
      </c>
      <c r="B16" s="10">
        <f>'22 feb'!B5</f>
        <v>1205</v>
      </c>
      <c r="C16" s="10">
        <f>'22 feb'!C5</f>
        <v>1</v>
      </c>
      <c r="D16" s="10">
        <f>'22 feb'!D5</f>
        <v>719</v>
      </c>
      <c r="E16" s="10">
        <f>'22 feb'!E5</f>
        <v>11</v>
      </c>
      <c r="F16" s="10">
        <f>'22 feb'!F5</f>
        <v>7</v>
      </c>
      <c r="G16" s="10">
        <f>'22 feb'!G5</f>
        <v>18</v>
      </c>
      <c r="H16" s="10">
        <f>'22 feb'!H5</f>
        <v>16</v>
      </c>
      <c r="I16" s="10">
        <f>'22 feb'!I5</f>
        <v>16</v>
      </c>
      <c r="J16" s="10">
        <f>'22 feb'!J5</f>
        <v>9</v>
      </c>
      <c r="K16" s="64">
        <f>'22 feb'!K5</f>
        <v>13.5</v>
      </c>
      <c r="L16" s="64">
        <f>'22 feb'!L5</f>
        <v>56.3</v>
      </c>
      <c r="M16" s="10">
        <f>'22 feb'!M5</f>
        <v>93</v>
      </c>
      <c r="N16" s="10">
        <f>'22 feb'!N5</f>
        <v>30</v>
      </c>
      <c r="O16" s="10">
        <f>'22 feb'!O5</f>
        <v>58</v>
      </c>
      <c r="P16" s="64">
        <f>'22 feb'!P5</f>
        <v>60.333333333333336</v>
      </c>
      <c r="Q16" s="10">
        <f t="shared" ref="Q16:S16" si="10">B16-B15</f>
        <v>30</v>
      </c>
      <c r="R16" s="10">
        <f t="shared" si="10"/>
        <v>0</v>
      </c>
      <c r="S16" s="10">
        <f t="shared" si="10"/>
        <v>86</v>
      </c>
    </row>
    <row r="17" spans="1:19" ht="12.75">
      <c r="A17" s="74">
        <v>43885</v>
      </c>
      <c r="B17" s="10">
        <f>'24 feb'!B5</f>
        <v>1205</v>
      </c>
      <c r="C17" s="10">
        <f>'24 feb'!C5</f>
        <v>1</v>
      </c>
      <c r="D17" s="10">
        <f>'24 feb'!D5</f>
        <v>782</v>
      </c>
      <c r="E17" s="10">
        <f>'24 feb'!E5</f>
        <v>10</v>
      </c>
      <c r="F17" s="10">
        <f>'24 feb'!F5</f>
        <v>8</v>
      </c>
      <c r="G17" s="10">
        <f>'24 feb'!G5</f>
        <v>27</v>
      </c>
      <c r="H17" s="10">
        <f>'24 feb'!H5</f>
        <v>22</v>
      </c>
      <c r="I17" s="10">
        <f>'24 feb'!I5</f>
        <v>22</v>
      </c>
      <c r="J17" s="10">
        <f>'24 feb'!J5</f>
        <v>16</v>
      </c>
      <c r="K17" s="64">
        <f>'24 feb'!K5</f>
        <v>19</v>
      </c>
      <c r="L17" s="64">
        <f>'24 feb'!L5</f>
        <v>66.2</v>
      </c>
      <c r="M17" s="10">
        <f>'24 feb'!M5</f>
        <v>88</v>
      </c>
      <c r="N17" s="10">
        <f>'24 feb'!N5</f>
        <v>40</v>
      </c>
      <c r="O17" s="10">
        <f>'24 feb'!O5</f>
        <v>72</v>
      </c>
      <c r="P17" s="64">
        <f>'24 feb'!P5</f>
        <v>66.666666666666671</v>
      </c>
      <c r="Q17" s="10">
        <f t="shared" ref="Q17:S17" si="11">B17-B16</f>
        <v>0</v>
      </c>
      <c r="R17" s="10">
        <f t="shared" si="11"/>
        <v>0</v>
      </c>
      <c r="S17" s="10">
        <f t="shared" si="11"/>
        <v>63</v>
      </c>
    </row>
    <row r="18" spans="1:19" ht="12.75">
      <c r="A18" s="74">
        <v>43887</v>
      </c>
      <c r="B18" s="78">
        <f>'26 Feb'!B5</f>
        <v>1205</v>
      </c>
      <c r="C18" s="10">
        <f>'26 Feb'!C5</f>
        <v>1</v>
      </c>
      <c r="D18" s="10">
        <f>'26 Feb'!D5</f>
        <v>822</v>
      </c>
      <c r="E18" s="10">
        <f>'26 Feb'!E5</f>
        <v>15</v>
      </c>
      <c r="F18" s="10">
        <f>'26 Feb'!F5</f>
        <v>12</v>
      </c>
      <c r="G18" s="10">
        <f>'26 Feb'!G5</f>
        <v>11</v>
      </c>
      <c r="H18" s="10">
        <f>'26 Feb'!H5</f>
        <v>10</v>
      </c>
      <c r="I18" s="10">
        <f>'26 Feb'!I5</f>
        <v>11</v>
      </c>
      <c r="J18" s="10">
        <f>'26 Feb'!J5</f>
        <v>10</v>
      </c>
      <c r="K18" s="64">
        <f>'26 Feb'!K5</f>
        <v>11</v>
      </c>
      <c r="L18" s="64">
        <f>'26 Feb'!L5</f>
        <v>51.8</v>
      </c>
      <c r="M18" s="10">
        <f>'26 Feb'!M5</f>
        <v>88</v>
      </c>
      <c r="N18" s="10">
        <f>'26 Feb'!N5</f>
        <v>88</v>
      </c>
      <c r="O18" s="10">
        <f>'26 Feb'!O5</f>
        <v>82</v>
      </c>
      <c r="P18" s="64">
        <f>'26 Feb'!P5</f>
        <v>86</v>
      </c>
      <c r="Q18" s="78">
        <f t="shared" ref="Q18:S18" si="12">B18-B17</f>
        <v>0</v>
      </c>
      <c r="R18" s="10">
        <f t="shared" si="12"/>
        <v>0</v>
      </c>
      <c r="S18" s="10">
        <f t="shared" si="12"/>
        <v>40</v>
      </c>
    </row>
    <row r="19" spans="1:19" ht="12.75">
      <c r="A19" s="74">
        <v>43889</v>
      </c>
      <c r="B19" s="10">
        <f>'28 feb'!B5</f>
        <v>1205</v>
      </c>
      <c r="C19" s="10">
        <f>'28 feb'!C5</f>
        <v>1</v>
      </c>
      <c r="D19" s="10">
        <f>'28 feb'!D5</f>
        <v>975</v>
      </c>
      <c r="E19" s="10">
        <f>'28 feb'!E5</f>
        <v>9</v>
      </c>
      <c r="F19" s="10">
        <f>'28 feb'!F5</f>
        <v>8</v>
      </c>
      <c r="G19" s="10">
        <f>'28 feb'!G5</f>
        <v>15</v>
      </c>
      <c r="H19" s="10">
        <f>'28 feb'!H5</f>
        <v>13</v>
      </c>
      <c r="I19" s="10">
        <f>'28 feb'!I5</f>
        <v>13</v>
      </c>
      <c r="J19" s="10">
        <f>'28 feb'!J5</f>
        <v>10</v>
      </c>
      <c r="K19" s="64">
        <f>'28 feb'!K5</f>
        <v>11.5</v>
      </c>
      <c r="L19" s="64">
        <f>'28 feb'!L5</f>
        <v>52.7</v>
      </c>
      <c r="M19" s="10">
        <f>'28 feb'!M5</f>
        <v>90</v>
      </c>
      <c r="N19" s="10">
        <f>'28 feb'!N5</f>
        <v>72</v>
      </c>
      <c r="O19" s="10">
        <f>'28 feb'!O5</f>
        <v>84</v>
      </c>
      <c r="P19" s="64">
        <f>'28 feb'!P5</f>
        <v>82</v>
      </c>
      <c r="Q19" s="78">
        <f t="shared" ref="Q19:S19" si="13">B19-B18</f>
        <v>0</v>
      </c>
      <c r="R19" s="10">
        <f t="shared" si="13"/>
        <v>0</v>
      </c>
      <c r="S19" s="10">
        <f t="shared" si="13"/>
        <v>153</v>
      </c>
    </row>
    <row r="20" spans="1:19" ht="15.75" customHeight="1">
      <c r="L20" s="119">
        <f>MAX(L5:L19)</f>
        <v>66.2</v>
      </c>
      <c r="M20" s="119">
        <f t="shared" ref="M20:P20" si="14">MEDIAN(M5:M19)</f>
        <v>88</v>
      </c>
      <c r="N20" s="119">
        <f t="shared" si="14"/>
        <v>68</v>
      </c>
      <c r="O20" s="119">
        <f t="shared" si="14"/>
        <v>82</v>
      </c>
      <c r="P20" s="119"/>
    </row>
    <row r="21" spans="1:19" ht="15.75" customHeight="1">
      <c r="L21" s="119">
        <f>MIN(L5:L20)</f>
        <v>40.1</v>
      </c>
    </row>
  </sheetData>
  <mergeCells count="4">
    <mergeCell ref="E2:J2"/>
    <mergeCell ref="E3:F3"/>
    <mergeCell ref="G3:H3"/>
    <mergeCell ref="I3:J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21"/>
  <sheetViews>
    <sheetView workbookViewId="0">
      <selection activeCell="L5" sqref="L5:L21"/>
    </sheetView>
  </sheetViews>
  <sheetFormatPr defaultColWidth="14.42578125" defaultRowHeight="15.75" customHeight="1"/>
  <cols>
    <col min="5" max="11" width="14.42578125" hidden="1"/>
    <col min="13" max="15" width="14.42578125" hidden="1"/>
  </cols>
  <sheetData>
    <row r="1" spans="1:19" ht="15.75" customHeight="1">
      <c r="G1" s="52" t="s">
        <v>18</v>
      </c>
    </row>
    <row r="2" spans="1:19" ht="15.75" customHeight="1">
      <c r="E2" s="120" t="s">
        <v>2</v>
      </c>
      <c r="F2" s="121"/>
      <c r="G2" s="121"/>
      <c r="H2" s="121"/>
      <c r="I2" s="121"/>
      <c r="J2" s="122"/>
    </row>
    <row r="3" spans="1:19" ht="15.75" customHeight="1">
      <c r="E3" s="123" t="s">
        <v>9</v>
      </c>
      <c r="F3" s="122"/>
      <c r="G3" s="123" t="s">
        <v>10</v>
      </c>
      <c r="H3" s="122"/>
      <c r="I3" s="124" t="s">
        <v>11</v>
      </c>
      <c r="J3" s="122"/>
    </row>
    <row r="4" spans="1:19" ht="15.75" customHeight="1">
      <c r="A4" s="8" t="s">
        <v>64</v>
      </c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  <c r="G4" s="3" t="s">
        <v>6</v>
      </c>
      <c r="H4" s="3" t="s">
        <v>7</v>
      </c>
      <c r="I4" s="3" t="s">
        <v>6</v>
      </c>
      <c r="J4" s="3" t="s">
        <v>7</v>
      </c>
      <c r="K4" s="8" t="s">
        <v>14</v>
      </c>
      <c r="L4" s="8" t="s">
        <v>15</v>
      </c>
      <c r="M4" s="72" t="s">
        <v>9</v>
      </c>
      <c r="N4" s="72" t="s">
        <v>10</v>
      </c>
      <c r="O4" s="73" t="s">
        <v>11</v>
      </c>
      <c r="P4" s="8" t="s">
        <v>16</v>
      </c>
      <c r="Q4" s="8" t="s">
        <v>65</v>
      </c>
      <c r="R4" s="8" t="s">
        <v>66</v>
      </c>
      <c r="S4" s="8" t="s">
        <v>67</v>
      </c>
    </row>
    <row r="5" spans="1:19" ht="12.75">
      <c r="A5" s="63">
        <v>36556</v>
      </c>
      <c r="B5" s="10">
        <f>'31 jan'!B6</f>
        <v>436</v>
      </c>
      <c r="C5" s="10">
        <f>'31 jan'!C6</f>
        <v>0</v>
      </c>
      <c r="D5" s="10">
        <f>'31 jan'!D6</f>
        <v>11</v>
      </c>
      <c r="E5" s="10">
        <f>'31 jan'!E6</f>
        <v>5</v>
      </c>
      <c r="F5" s="10">
        <f>'31 jan'!F6</f>
        <v>5</v>
      </c>
      <c r="G5" s="10">
        <f>'31 jan'!G6</f>
        <v>18</v>
      </c>
      <c r="H5" s="10">
        <f>'31 jan'!H6</f>
        <v>18</v>
      </c>
      <c r="I5" s="10">
        <f>'31 jan'!I6</f>
        <v>10</v>
      </c>
      <c r="J5" s="10">
        <f>'31 jan'!J6</f>
        <v>10</v>
      </c>
      <c r="K5" s="64">
        <f>'31 jan'!K6</f>
        <v>10</v>
      </c>
      <c r="L5" s="64">
        <f>'31 jan'!L6</f>
        <v>50</v>
      </c>
      <c r="M5" s="10">
        <f>'31 jan'!M6</f>
        <v>87</v>
      </c>
      <c r="N5" s="10">
        <f>'31 jan'!N6</f>
        <v>20</v>
      </c>
      <c r="O5" s="10">
        <f>'31 jan'!O6</f>
        <v>71</v>
      </c>
      <c r="P5" s="64">
        <f>'31 jan'!P6</f>
        <v>59.333333333333336</v>
      </c>
      <c r="Q5" s="10"/>
      <c r="R5" s="10"/>
      <c r="S5" s="10"/>
    </row>
    <row r="6" spans="1:19" ht="12.75">
      <c r="A6" s="74">
        <v>43863</v>
      </c>
      <c r="B6" s="10">
        <f>'2 Feb'!B6</f>
        <v>632</v>
      </c>
      <c r="C6" s="10">
        <f>'2 Feb'!C6</f>
        <v>0</v>
      </c>
      <c r="D6" s="10">
        <f>'2 Feb'!D6</f>
        <v>15</v>
      </c>
      <c r="E6" s="10">
        <f>'2 Feb'!E6</f>
        <v>12</v>
      </c>
      <c r="F6" s="10">
        <f>'2 Feb'!F6</f>
        <v>12</v>
      </c>
      <c r="G6" s="10">
        <f>'2 Feb'!G6</f>
        <v>17</v>
      </c>
      <c r="H6" s="10">
        <f>'2 Feb'!H6</f>
        <v>17</v>
      </c>
      <c r="I6" s="10">
        <f>'2 Feb'!I6</f>
        <v>15</v>
      </c>
      <c r="J6" s="10">
        <f>'2 Feb'!J6</f>
        <v>15</v>
      </c>
      <c r="K6" s="64">
        <f>'2 Feb'!K6</f>
        <v>15</v>
      </c>
      <c r="L6" s="64">
        <f>'2 Feb'!L6</f>
        <v>59</v>
      </c>
      <c r="M6" s="10">
        <f>'2 Feb'!M6</f>
        <v>79</v>
      </c>
      <c r="N6" s="10">
        <f>'2 Feb'!N6</f>
        <v>56</v>
      </c>
      <c r="O6" s="10">
        <f>'2 Feb'!O6</f>
        <v>83</v>
      </c>
      <c r="P6" s="64">
        <f>'2 Feb'!P6</f>
        <v>72.666666666666671</v>
      </c>
      <c r="Q6" s="10">
        <f t="shared" ref="Q6:S6" si="0">B6-B5</f>
        <v>196</v>
      </c>
      <c r="R6" s="10">
        <f t="shared" si="0"/>
        <v>0</v>
      </c>
      <c r="S6" s="10">
        <f t="shared" si="0"/>
        <v>4</v>
      </c>
    </row>
    <row r="7" spans="1:19" ht="12.75">
      <c r="A7" s="74">
        <v>43865</v>
      </c>
      <c r="B7" s="10">
        <f>'4 Feb'!B6</f>
        <v>813</v>
      </c>
      <c r="C7" s="10">
        <f>'4 Feb'!C6</f>
        <v>0</v>
      </c>
      <c r="D7" s="10">
        <f>'4 Feb'!D6</f>
        <v>30</v>
      </c>
      <c r="E7" s="10">
        <f>'4 Feb'!E6</f>
        <v>12</v>
      </c>
      <c r="F7" s="10">
        <f>'4 Feb'!F6</f>
        <v>12</v>
      </c>
      <c r="G7" s="10">
        <f>'4 Feb'!G6</f>
        <v>16</v>
      </c>
      <c r="H7" s="10">
        <f>'4 Feb'!H6</f>
        <v>16</v>
      </c>
      <c r="I7" s="10">
        <f>'4 Feb'!I6</f>
        <v>14</v>
      </c>
      <c r="J7" s="10">
        <f>'4 Feb'!J6</f>
        <v>14</v>
      </c>
      <c r="K7" s="64">
        <f>'4 Feb'!K6</f>
        <v>14</v>
      </c>
      <c r="L7" s="64">
        <f>'4 Feb'!L6</f>
        <v>57.2</v>
      </c>
      <c r="M7" s="10">
        <f>'4 Feb'!M6</f>
        <v>97</v>
      </c>
      <c r="N7" s="10">
        <f>'4 Feb'!N6</f>
        <v>80</v>
      </c>
      <c r="O7" s="10">
        <f>'4 Feb'!O6</f>
        <v>91</v>
      </c>
      <c r="P7" s="64">
        <f>'4 Feb'!P6</f>
        <v>89.333333333333329</v>
      </c>
      <c r="Q7" s="10">
        <f t="shared" ref="Q7:S7" si="1">B7-B6</f>
        <v>181</v>
      </c>
      <c r="R7" s="10">
        <f t="shared" si="1"/>
        <v>0</v>
      </c>
      <c r="S7" s="10">
        <f t="shared" si="1"/>
        <v>15</v>
      </c>
    </row>
    <row r="8" spans="1:19" ht="12.75">
      <c r="A8" s="74">
        <v>43867</v>
      </c>
      <c r="B8" s="10">
        <f>'6 feb'!B6</f>
        <v>970</v>
      </c>
      <c r="C8" s="10">
        <f>'6 feb'!C6</f>
        <v>0</v>
      </c>
      <c r="D8" s="10">
        <f>'6 feb'!D6</f>
        <v>69</v>
      </c>
      <c r="E8" s="10">
        <f>'6 feb'!E6</f>
        <v>16</v>
      </c>
      <c r="F8" s="10">
        <f>'6 feb'!F6</f>
        <v>16</v>
      </c>
      <c r="G8" s="10">
        <f>'6 feb'!G6</f>
        <v>17</v>
      </c>
      <c r="H8" s="10">
        <f>'6 feb'!H6</f>
        <v>17</v>
      </c>
      <c r="I8" s="10">
        <f>'6 feb'!I6</f>
        <v>17</v>
      </c>
      <c r="J8" s="10">
        <f>'6 feb'!J6</f>
        <v>17</v>
      </c>
      <c r="K8" s="64">
        <f>'6 feb'!K6</f>
        <v>17</v>
      </c>
      <c r="L8" s="64">
        <f>'6 feb'!L6</f>
        <v>62.6</v>
      </c>
      <c r="M8" s="10">
        <f>'6 feb'!M6</f>
        <v>88</v>
      </c>
      <c r="N8" s="10">
        <f>'6 feb'!N6</f>
        <v>77</v>
      </c>
      <c r="O8" s="10">
        <f>'6 feb'!O6</f>
        <v>88</v>
      </c>
      <c r="P8" s="64">
        <f>'6 feb'!P6</f>
        <v>84.333333333333329</v>
      </c>
      <c r="Q8" s="10">
        <f t="shared" ref="Q8:S8" si="2">B8-B7</f>
        <v>157</v>
      </c>
      <c r="R8" s="10">
        <f t="shared" si="2"/>
        <v>0</v>
      </c>
      <c r="S8" s="10">
        <f t="shared" si="2"/>
        <v>39</v>
      </c>
    </row>
    <row r="9" spans="1:19" ht="12.75">
      <c r="A9" s="74">
        <v>43869</v>
      </c>
      <c r="B9" s="10">
        <f>'8 Feb'!B6</f>
        <v>1095</v>
      </c>
      <c r="C9" s="10">
        <f>'8 Feb'!C6</f>
        <v>1</v>
      </c>
      <c r="D9" s="10">
        <f>'8 Feb'!D6</f>
        <v>112</v>
      </c>
      <c r="E9" s="10">
        <f>'8 Feb'!E6</f>
        <v>15</v>
      </c>
      <c r="F9" s="10">
        <f>'8 Feb'!F6</f>
        <v>15</v>
      </c>
      <c r="G9" s="10">
        <f>'8 Feb'!G6</f>
        <v>18</v>
      </c>
      <c r="H9" s="10">
        <f>'8 Feb'!H6</f>
        <v>18</v>
      </c>
      <c r="I9" s="10">
        <f>'8 Feb'!I6</f>
        <v>16</v>
      </c>
      <c r="J9" s="10">
        <f>'8 Feb'!J6</f>
        <v>16</v>
      </c>
      <c r="K9" s="64">
        <f>'8 Feb'!K6</f>
        <v>16</v>
      </c>
      <c r="L9" s="64">
        <f>'8 Feb'!L6</f>
        <v>60.8</v>
      </c>
      <c r="M9" s="10">
        <f>'8 Feb'!M6</f>
        <v>82</v>
      </c>
      <c r="N9" s="10">
        <f>'8 Feb'!N6</f>
        <v>63</v>
      </c>
      <c r="O9" s="10">
        <f>'8 Feb'!O6</f>
        <v>70</v>
      </c>
      <c r="P9" s="64">
        <f>'8 Feb'!P6</f>
        <v>71.666666666666671</v>
      </c>
      <c r="Q9" s="10">
        <f t="shared" ref="Q9:S9" si="3">B9-B8</f>
        <v>125</v>
      </c>
      <c r="R9" s="10">
        <f t="shared" si="3"/>
        <v>1</v>
      </c>
      <c r="S9" s="10">
        <f t="shared" si="3"/>
        <v>43</v>
      </c>
    </row>
    <row r="10" spans="1:19" ht="12.75">
      <c r="A10" s="74">
        <v>43871</v>
      </c>
      <c r="B10" s="10">
        <f>'10 Feb'!B6</f>
        <v>1159</v>
      </c>
      <c r="C10" s="10">
        <f>'10 Feb'!C6</f>
        <v>1</v>
      </c>
      <c r="D10" s="10">
        <f>'10 Feb'!D6</f>
        <v>167</v>
      </c>
      <c r="E10" s="10">
        <f>'10 Feb'!E6</f>
        <v>13</v>
      </c>
      <c r="F10" s="10">
        <f>'10 Feb'!F6</f>
        <v>13</v>
      </c>
      <c r="G10" s="10">
        <f>'10 Feb'!G6</f>
        <v>16</v>
      </c>
      <c r="H10" s="10">
        <f>'10 Feb'!H6</f>
        <v>16</v>
      </c>
      <c r="I10" s="10">
        <f>'10 Feb'!I6</f>
        <v>15</v>
      </c>
      <c r="J10" s="10">
        <f>'10 Feb'!J6</f>
        <v>15</v>
      </c>
      <c r="K10" s="64">
        <f>'10 Feb'!K6</f>
        <v>15</v>
      </c>
      <c r="L10" s="64">
        <f>'10 Feb'!L6</f>
        <v>59</v>
      </c>
      <c r="M10" s="10">
        <f>'10 Feb'!M6</f>
        <v>77</v>
      </c>
      <c r="N10" s="10">
        <f>'10 Feb'!N6</f>
        <v>67</v>
      </c>
      <c r="O10" s="10">
        <f>'10 Feb'!O6</f>
        <v>74</v>
      </c>
      <c r="P10" s="64">
        <f>'10 Feb'!P6</f>
        <v>72.666666666666671</v>
      </c>
      <c r="Q10" s="10">
        <f t="shared" ref="Q10:S10" si="4">B10-B9</f>
        <v>64</v>
      </c>
      <c r="R10" s="10">
        <f t="shared" si="4"/>
        <v>0</v>
      </c>
      <c r="S10" s="10">
        <f t="shared" si="4"/>
        <v>55</v>
      </c>
    </row>
    <row r="11" spans="1:19" ht="12.75">
      <c r="A11" s="74">
        <v>43873</v>
      </c>
      <c r="B11" s="10">
        <f>'12 Feb'!B6</f>
        <v>1219</v>
      </c>
      <c r="C11" s="10">
        <f>'12 Feb'!C6</f>
        <v>1</v>
      </c>
      <c r="D11" s="10">
        <f>'12 Feb'!D6</f>
        <v>275</v>
      </c>
      <c r="E11" s="10">
        <f>'12 Feb'!E6</f>
        <v>16</v>
      </c>
      <c r="F11" s="10">
        <f>'12 Feb'!F6</f>
        <v>16</v>
      </c>
      <c r="G11" s="10">
        <f>'12 Feb'!G6</f>
        <v>21</v>
      </c>
      <c r="H11" s="10">
        <f>'12 Feb'!H6</f>
        <v>21</v>
      </c>
      <c r="I11" s="10">
        <f>'12 Feb'!I6</f>
        <v>18</v>
      </c>
      <c r="J11" s="10">
        <f>'12 Feb'!J6</f>
        <v>18</v>
      </c>
      <c r="K11" s="64">
        <f>'12 Feb'!K6</f>
        <v>18</v>
      </c>
      <c r="L11" s="64">
        <f>'12 Feb'!L6</f>
        <v>64.400000000000006</v>
      </c>
      <c r="M11" s="10">
        <f>'12 Feb'!M6</f>
        <v>98</v>
      </c>
      <c r="N11" s="10">
        <f>'12 Feb'!N6</f>
        <v>84</v>
      </c>
      <c r="O11" s="10">
        <f>'12 Feb'!O6</f>
        <v>97</v>
      </c>
      <c r="P11" s="64">
        <f>'12 Feb'!P6</f>
        <v>93</v>
      </c>
      <c r="Q11" s="10">
        <f t="shared" ref="Q11:S11" si="5">B11-B10</f>
        <v>60</v>
      </c>
      <c r="R11" s="10">
        <f t="shared" si="5"/>
        <v>0</v>
      </c>
      <c r="S11" s="10">
        <f t="shared" si="5"/>
        <v>108</v>
      </c>
    </row>
    <row r="12" spans="1:19" ht="12.75">
      <c r="A12" s="74">
        <v>43875</v>
      </c>
      <c r="B12" s="10">
        <f>'14 Feb'!B6</f>
        <v>1261</v>
      </c>
      <c r="C12" s="10">
        <f>'14 Feb'!C6</f>
        <v>2</v>
      </c>
      <c r="D12" s="10">
        <f>'14 Feb'!D6</f>
        <v>362</v>
      </c>
      <c r="E12" s="10">
        <f>'14 Feb'!E6</f>
        <v>19</v>
      </c>
      <c r="F12" s="10">
        <f>'14 Feb'!F6</f>
        <v>19</v>
      </c>
      <c r="G12" s="10">
        <f>'14 Feb'!G6</f>
        <v>22</v>
      </c>
      <c r="H12" s="10">
        <f>'14 Feb'!H6</f>
        <v>22</v>
      </c>
      <c r="I12" s="10">
        <f>'14 Feb'!I6</f>
        <v>21</v>
      </c>
      <c r="J12" s="10">
        <f>'14 Feb'!J6</f>
        <v>21</v>
      </c>
      <c r="K12" s="64">
        <f>'14 Feb'!K6</f>
        <v>21</v>
      </c>
      <c r="L12" s="64">
        <f>'14 Feb'!L6</f>
        <v>69.8</v>
      </c>
      <c r="M12" s="10">
        <f>'14 Feb'!M6</f>
        <v>94</v>
      </c>
      <c r="N12" s="10">
        <f>'14 Feb'!N6</f>
        <v>92</v>
      </c>
      <c r="O12" s="10">
        <f>'14 Feb'!O6</f>
        <v>98</v>
      </c>
      <c r="P12" s="64">
        <f>'14 Feb'!P6</f>
        <v>94.666666666666671</v>
      </c>
      <c r="Q12" s="10">
        <f t="shared" ref="Q12:S12" si="6">B12-B11</f>
        <v>42</v>
      </c>
      <c r="R12" s="10">
        <f t="shared" si="6"/>
        <v>1</v>
      </c>
      <c r="S12" s="10">
        <f t="shared" si="6"/>
        <v>87</v>
      </c>
    </row>
    <row r="13" spans="1:19" ht="12.75">
      <c r="A13" s="74">
        <v>43877</v>
      </c>
      <c r="B13" s="78">
        <f>'16 Feb'!C6</f>
        <v>1322</v>
      </c>
      <c r="C13" s="10">
        <f>'16 Feb'!D6</f>
        <v>4</v>
      </c>
      <c r="D13" s="10">
        <f>'16 Feb'!E6</f>
        <v>497</v>
      </c>
      <c r="E13" s="10">
        <f>'16 Feb'!F6</f>
        <v>10</v>
      </c>
      <c r="F13" s="10">
        <f>'16 Feb'!G6</f>
        <v>10</v>
      </c>
      <c r="G13" s="10">
        <f>'16 Feb'!H6</f>
        <v>10</v>
      </c>
      <c r="H13" s="10">
        <f>'16 Feb'!I6</f>
        <v>10</v>
      </c>
      <c r="I13" s="10">
        <f>'16 Feb'!J6</f>
        <v>9</v>
      </c>
      <c r="J13" s="10">
        <f>'16 Feb'!K6</f>
        <v>9</v>
      </c>
      <c r="K13" s="64">
        <f>'16 Feb'!L6</f>
        <v>10</v>
      </c>
      <c r="L13" s="64">
        <f>'16 Feb'!M6</f>
        <v>50</v>
      </c>
      <c r="M13" s="10">
        <f>'16 Feb'!N6</f>
        <v>89</v>
      </c>
      <c r="N13" s="10">
        <f>'16 Feb'!O6</f>
        <v>69</v>
      </c>
      <c r="O13" s="10">
        <f>'16 Feb'!P6</f>
        <v>69</v>
      </c>
      <c r="P13" s="64">
        <f>'16 Feb'!Q6</f>
        <v>75.666666666666671</v>
      </c>
      <c r="Q13" s="78">
        <f t="shared" ref="Q13:S13" si="7">B13-B12</f>
        <v>61</v>
      </c>
      <c r="R13" s="10">
        <f t="shared" si="7"/>
        <v>2</v>
      </c>
      <c r="S13" s="10">
        <f t="shared" si="7"/>
        <v>135</v>
      </c>
    </row>
    <row r="14" spans="1:19" ht="12.75">
      <c r="A14" s="74">
        <v>43879</v>
      </c>
      <c r="B14" s="10">
        <f>'18 feb'!B6</f>
        <v>1328</v>
      </c>
      <c r="C14" s="10">
        <f>'18 feb'!C6</f>
        <v>4</v>
      </c>
      <c r="D14" s="10">
        <f>'18 feb'!D6</f>
        <v>565</v>
      </c>
      <c r="E14" s="10">
        <f>'18 feb'!E6</f>
        <v>7</v>
      </c>
      <c r="F14" s="10">
        <f>'18 feb'!F6</f>
        <v>7</v>
      </c>
      <c r="G14" s="10">
        <f>'18 feb'!G6</f>
        <v>18</v>
      </c>
      <c r="H14" s="10">
        <f>'18 feb'!H6</f>
        <v>18</v>
      </c>
      <c r="I14" s="10">
        <f>'18 feb'!I6</f>
        <v>10</v>
      </c>
      <c r="J14" s="10">
        <f>'18 feb'!J6</f>
        <v>10</v>
      </c>
      <c r="K14" s="64">
        <f>'18 feb'!K6</f>
        <v>10</v>
      </c>
      <c r="L14" s="64">
        <f>'18 feb'!L6</f>
        <v>50</v>
      </c>
      <c r="M14" s="10">
        <f>'18 feb'!M6</f>
        <v>69</v>
      </c>
      <c r="N14" s="10">
        <f>'18 feb'!N6</f>
        <v>23</v>
      </c>
      <c r="O14" s="10">
        <f>'18 feb'!O6</f>
        <v>75</v>
      </c>
      <c r="P14" s="64">
        <f>'18 feb'!P6</f>
        <v>55.666666666666664</v>
      </c>
      <c r="Q14" s="78">
        <f t="shared" ref="Q14:S14" si="8">B14-B13</f>
        <v>6</v>
      </c>
      <c r="R14" s="10">
        <f t="shared" si="8"/>
        <v>0</v>
      </c>
      <c r="S14" s="10">
        <f t="shared" si="8"/>
        <v>68</v>
      </c>
    </row>
    <row r="15" spans="1:19" ht="12.75">
      <c r="A15" s="74">
        <v>43881</v>
      </c>
      <c r="B15" s="10">
        <f>'20 feb'!B6</f>
        <v>1332</v>
      </c>
      <c r="C15" s="10">
        <f>'20 feb'!C6</f>
        <v>5</v>
      </c>
      <c r="D15" s="10">
        <f>'20 feb'!D6</f>
        <v>642</v>
      </c>
      <c r="E15" s="10">
        <f>'20 feb'!E6</f>
        <v>14</v>
      </c>
      <c r="F15" s="10">
        <f>'20 feb'!F6</f>
        <v>14</v>
      </c>
      <c r="G15" s="10">
        <f>'20 feb'!G6</f>
        <v>23</v>
      </c>
      <c r="H15" s="10">
        <f>'20 feb'!H6</f>
        <v>23</v>
      </c>
      <c r="I15" s="10">
        <f>'20 feb'!I6</f>
        <v>16</v>
      </c>
      <c r="J15" s="10">
        <f>'20 feb'!J6</f>
        <v>16</v>
      </c>
      <c r="K15" s="64">
        <f>'20 feb'!K6</f>
        <v>16</v>
      </c>
      <c r="L15" s="64">
        <f>'20 feb'!L6</f>
        <v>60.8</v>
      </c>
      <c r="M15" s="10">
        <f>'20 feb'!M6</f>
        <v>92</v>
      </c>
      <c r="N15" s="10">
        <f>'20 feb'!N6</f>
        <v>49</v>
      </c>
      <c r="O15" s="10">
        <f>'20 feb'!O6</f>
        <v>87</v>
      </c>
      <c r="P15" s="64">
        <f>'20 feb'!P6</f>
        <v>76</v>
      </c>
      <c r="Q15" s="10">
        <f t="shared" ref="Q15:S15" si="9">B15-B14</f>
        <v>4</v>
      </c>
      <c r="R15" s="10">
        <f t="shared" si="9"/>
        <v>1</v>
      </c>
      <c r="S15" s="10">
        <f t="shared" si="9"/>
        <v>77</v>
      </c>
    </row>
    <row r="16" spans="1:19" ht="12.75">
      <c r="A16" s="74">
        <v>43883</v>
      </c>
      <c r="B16" s="10">
        <f>'22 feb'!B6</f>
        <v>1339</v>
      </c>
      <c r="C16" s="10">
        <f>'22 feb'!C6</f>
        <v>5</v>
      </c>
      <c r="D16" s="10">
        <f>'22 feb'!D6</f>
        <v>728</v>
      </c>
      <c r="E16" s="10">
        <f>'22 feb'!E6</f>
        <v>13</v>
      </c>
      <c r="F16" s="10">
        <f>'22 feb'!F6</f>
        <v>13</v>
      </c>
      <c r="G16" s="10">
        <f>'22 feb'!G6</f>
        <v>26</v>
      </c>
      <c r="H16" s="10">
        <f>'22 feb'!H6</f>
        <v>26</v>
      </c>
      <c r="I16" s="10">
        <f>'22 feb'!I6</f>
        <v>18</v>
      </c>
      <c r="J16" s="10">
        <f>'22 feb'!J6</f>
        <v>18</v>
      </c>
      <c r="K16" s="64">
        <f>'22 feb'!K6</f>
        <v>18</v>
      </c>
      <c r="L16" s="64">
        <f>'22 feb'!L6</f>
        <v>64.400000000000006</v>
      </c>
      <c r="M16" s="10">
        <f>'22 feb'!M6</f>
        <v>97</v>
      </c>
      <c r="N16" s="10">
        <f>'22 feb'!N6</f>
        <v>48</v>
      </c>
      <c r="O16" s="10">
        <f>'22 feb'!O6</f>
        <v>84</v>
      </c>
      <c r="P16" s="64">
        <f>'22 feb'!P6</f>
        <v>76.333333333333329</v>
      </c>
      <c r="Q16" s="10">
        <f t="shared" ref="Q16:S16" si="10">B16-B15</f>
        <v>7</v>
      </c>
      <c r="R16" s="10">
        <f t="shared" si="10"/>
        <v>0</v>
      </c>
      <c r="S16" s="10">
        <f t="shared" si="10"/>
        <v>86</v>
      </c>
    </row>
    <row r="17" spans="1:19" ht="12.75">
      <c r="A17" s="74">
        <v>43885</v>
      </c>
      <c r="B17" s="10">
        <f>'24 feb'!B6</f>
        <v>1345</v>
      </c>
      <c r="C17" s="10">
        <f>'24 feb'!C6</f>
        <v>6</v>
      </c>
      <c r="D17" s="10">
        <f>'24 feb'!D6</f>
        <v>786</v>
      </c>
      <c r="E17" s="10">
        <f>'24 feb'!E6</f>
        <v>16</v>
      </c>
      <c r="F17" s="10">
        <f>'24 feb'!F6</f>
        <v>16</v>
      </c>
      <c r="G17" s="10">
        <f>'24 feb'!G6</f>
        <v>24</v>
      </c>
      <c r="H17" s="10">
        <f>'24 feb'!H6</f>
        <v>24</v>
      </c>
      <c r="I17" s="10">
        <f>'24 feb'!I6</f>
        <v>23</v>
      </c>
      <c r="J17" s="10">
        <f>'24 feb'!J6</f>
        <v>23</v>
      </c>
      <c r="K17" s="64">
        <f>'24 feb'!K6</f>
        <v>23</v>
      </c>
      <c r="L17" s="64">
        <f>'24 feb'!L6</f>
        <v>73.400000000000006</v>
      </c>
      <c r="M17" s="10">
        <f>'24 feb'!M6</f>
        <v>94</v>
      </c>
      <c r="N17" s="10">
        <f>'24 feb'!N6</f>
        <v>54</v>
      </c>
      <c r="O17" s="10">
        <f>'24 feb'!O6</f>
        <v>70</v>
      </c>
      <c r="P17" s="64">
        <f>'24 feb'!P6</f>
        <v>72.666666666666671</v>
      </c>
      <c r="Q17" s="10">
        <f t="shared" ref="Q17:S17" si="11">B17-B16</f>
        <v>6</v>
      </c>
      <c r="R17" s="10">
        <f t="shared" si="11"/>
        <v>1</v>
      </c>
      <c r="S17" s="10">
        <f t="shared" si="11"/>
        <v>58</v>
      </c>
    </row>
    <row r="18" spans="1:19" ht="12.75">
      <c r="A18" s="74">
        <v>43887</v>
      </c>
      <c r="B18" s="78">
        <f>'26 Feb'!B6</f>
        <v>1347</v>
      </c>
      <c r="C18" s="10">
        <f>'26 Feb'!C6</f>
        <v>7</v>
      </c>
      <c r="D18" s="10">
        <f>'26 Feb'!D6</f>
        <v>843</v>
      </c>
      <c r="E18" s="10">
        <f>'26 Feb'!E6</f>
        <v>17</v>
      </c>
      <c r="F18" s="10">
        <f>'26 Feb'!F6</f>
        <v>17</v>
      </c>
      <c r="G18" s="10">
        <f>'26 Feb'!G6</f>
        <v>28</v>
      </c>
      <c r="H18" s="10">
        <f>'26 Feb'!H6</f>
        <v>28</v>
      </c>
      <c r="I18" s="10">
        <f>'26 Feb'!I6</f>
        <v>21</v>
      </c>
      <c r="J18" s="10">
        <f>'26 Feb'!J6</f>
        <v>21</v>
      </c>
      <c r="K18" s="64">
        <f>'26 Feb'!K6</f>
        <v>21</v>
      </c>
      <c r="L18" s="64">
        <f>'26 Feb'!L6</f>
        <v>69.8</v>
      </c>
      <c r="M18" s="10">
        <f>'26 Feb'!M6</f>
        <v>98</v>
      </c>
      <c r="N18" s="10">
        <f>'26 Feb'!N6</f>
        <v>55</v>
      </c>
      <c r="O18" s="10">
        <f>'26 Feb'!O6</f>
        <v>90</v>
      </c>
      <c r="P18" s="64">
        <f>'26 Feb'!P6</f>
        <v>81</v>
      </c>
      <c r="Q18" s="78">
        <f t="shared" ref="Q18:S18" si="12">B18-B17</f>
        <v>2</v>
      </c>
      <c r="R18" s="10">
        <f t="shared" si="12"/>
        <v>1</v>
      </c>
      <c r="S18" s="10">
        <f t="shared" si="12"/>
        <v>57</v>
      </c>
    </row>
    <row r="19" spans="1:19" ht="12.75">
      <c r="A19" s="74">
        <v>43889</v>
      </c>
      <c r="B19" s="10">
        <f>'28 feb'!B6</f>
        <v>1348</v>
      </c>
      <c r="C19" s="10">
        <f>'28 feb'!C6</f>
        <v>7</v>
      </c>
      <c r="D19" s="10">
        <f>'28 feb'!D6</f>
        <v>935</v>
      </c>
      <c r="E19" s="10">
        <f>'28 feb'!E6</f>
        <v>19</v>
      </c>
      <c r="F19" s="10">
        <f>'28 feb'!F6</f>
        <v>19</v>
      </c>
      <c r="G19" s="10">
        <f>'28 feb'!G6</f>
        <v>22</v>
      </c>
      <c r="H19" s="10">
        <f>'28 feb'!H6</f>
        <v>22</v>
      </c>
      <c r="I19" s="10">
        <f>'28 feb'!I6</f>
        <v>19</v>
      </c>
      <c r="J19" s="10">
        <f>'28 feb'!J6</f>
        <v>19</v>
      </c>
      <c r="K19" s="64">
        <f>'28 feb'!K6</f>
        <v>19</v>
      </c>
      <c r="L19" s="64">
        <f>'28 feb'!L6</f>
        <v>66.2</v>
      </c>
      <c r="M19" s="10">
        <f>'28 feb'!M6</f>
        <v>84</v>
      </c>
      <c r="N19" s="10">
        <f>'28 feb'!N6</f>
        <v>70</v>
      </c>
      <c r="O19" s="10">
        <f>'28 feb'!O6</f>
        <v>93</v>
      </c>
      <c r="P19" s="64">
        <f>'28 feb'!P6</f>
        <v>82.333333333333329</v>
      </c>
      <c r="Q19" s="78">
        <f t="shared" ref="Q19:S19" si="13">B19-B18</f>
        <v>1</v>
      </c>
      <c r="R19" s="10">
        <f t="shared" si="13"/>
        <v>0</v>
      </c>
      <c r="S19" s="10">
        <f t="shared" si="13"/>
        <v>92</v>
      </c>
    </row>
    <row r="20" spans="1:19" ht="15.75" customHeight="1">
      <c r="L20" s="119">
        <f>MAX(L5:L19)</f>
        <v>73.400000000000006</v>
      </c>
      <c r="P20" s="119"/>
    </row>
    <row r="21" spans="1:19" ht="15.75" customHeight="1">
      <c r="L21" s="119">
        <f>MIN(L5:L20)</f>
        <v>50</v>
      </c>
    </row>
  </sheetData>
  <mergeCells count="4">
    <mergeCell ref="E2:J2"/>
    <mergeCell ref="E3:F3"/>
    <mergeCell ref="G3:H3"/>
    <mergeCell ref="I3:J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21"/>
  <sheetViews>
    <sheetView workbookViewId="0">
      <selection activeCell="L5" sqref="L5:L21"/>
    </sheetView>
  </sheetViews>
  <sheetFormatPr defaultColWidth="14.42578125" defaultRowHeight="15.75" customHeight="1"/>
  <cols>
    <col min="5" max="11" width="14.42578125" hidden="1"/>
    <col min="13" max="15" width="14.42578125" hidden="1"/>
  </cols>
  <sheetData>
    <row r="1" spans="1:19" ht="15.75" customHeight="1">
      <c r="G1" s="52" t="s">
        <v>19</v>
      </c>
    </row>
    <row r="2" spans="1:19" ht="15.75" customHeight="1">
      <c r="E2" s="120" t="s">
        <v>2</v>
      </c>
      <c r="F2" s="121"/>
      <c r="G2" s="121"/>
      <c r="H2" s="121"/>
      <c r="I2" s="121"/>
      <c r="J2" s="122"/>
    </row>
    <row r="3" spans="1:19" ht="15.75" customHeight="1">
      <c r="E3" s="123" t="s">
        <v>9</v>
      </c>
      <c r="F3" s="122"/>
      <c r="G3" s="123" t="s">
        <v>10</v>
      </c>
      <c r="H3" s="122"/>
      <c r="I3" s="124" t="s">
        <v>11</v>
      </c>
      <c r="J3" s="122"/>
    </row>
    <row r="4" spans="1:19" ht="15.75" customHeight="1">
      <c r="A4" s="8" t="s">
        <v>64</v>
      </c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  <c r="G4" s="3" t="s">
        <v>6</v>
      </c>
      <c r="H4" s="3" t="s">
        <v>7</v>
      </c>
      <c r="I4" s="3" t="s">
        <v>6</v>
      </c>
      <c r="J4" s="3" t="s">
        <v>7</v>
      </c>
      <c r="K4" s="8" t="s">
        <v>14</v>
      </c>
      <c r="L4" s="8" t="s">
        <v>15</v>
      </c>
      <c r="M4" s="72" t="s">
        <v>9</v>
      </c>
      <c r="N4" s="72" t="s">
        <v>10</v>
      </c>
      <c r="O4" s="73" t="s">
        <v>11</v>
      </c>
      <c r="P4" s="8" t="s">
        <v>16</v>
      </c>
      <c r="Q4" s="8" t="s">
        <v>65</v>
      </c>
      <c r="R4" s="8" t="s">
        <v>66</v>
      </c>
      <c r="S4" s="8" t="s">
        <v>67</v>
      </c>
    </row>
    <row r="5" spans="1:19" ht="12.75">
      <c r="A5" s="63">
        <v>36556</v>
      </c>
      <c r="B5" s="10">
        <f>'31 jan'!B7</f>
        <v>352</v>
      </c>
      <c r="C5" s="10">
        <f>'31 jan'!C7</f>
        <v>2</v>
      </c>
      <c r="D5" s="10">
        <f>'31 jan'!D7</f>
        <v>3</v>
      </c>
      <c r="E5" s="10">
        <f>'31 jan'!E7</f>
        <v>3</v>
      </c>
      <c r="F5" s="10">
        <f>'31 jan'!F7</f>
        <v>3</v>
      </c>
      <c r="G5" s="10">
        <f>'31 jan'!G7</f>
        <v>12</v>
      </c>
      <c r="H5" s="10">
        <f>'31 jan'!H7</f>
        <v>12</v>
      </c>
      <c r="I5" s="10">
        <f>'31 jan'!I7</f>
        <v>9</v>
      </c>
      <c r="J5" s="10">
        <f>'31 jan'!J7</f>
        <v>9</v>
      </c>
      <c r="K5" s="64">
        <f>'31 jan'!K7</f>
        <v>9</v>
      </c>
      <c r="L5" s="64">
        <f>'31 jan'!L7</f>
        <v>48.2</v>
      </c>
      <c r="M5" s="10">
        <f>'31 jan'!M7</f>
        <v>60</v>
      </c>
      <c r="N5" s="10">
        <f>'31 jan'!N7</f>
        <v>29</v>
      </c>
      <c r="O5" s="10">
        <f>'31 jan'!O7</f>
        <v>28</v>
      </c>
      <c r="P5" s="64">
        <f>'31 jan'!P7</f>
        <v>39</v>
      </c>
      <c r="Q5" s="10"/>
      <c r="R5" s="10"/>
      <c r="S5" s="10"/>
    </row>
    <row r="6" spans="1:19" ht="12.75">
      <c r="A6" s="74">
        <v>43863</v>
      </c>
      <c r="B6" s="10">
        <f>'2 Feb'!B7</f>
        <v>493</v>
      </c>
      <c r="C6" s="10">
        <f>'2 Feb'!C7</f>
        <v>2</v>
      </c>
      <c r="D6" s="10">
        <f>'2 Feb'!D7</f>
        <v>10</v>
      </c>
      <c r="E6" s="10">
        <f>'2 Feb'!E7</f>
        <v>2</v>
      </c>
      <c r="F6" s="10">
        <f>'2 Feb'!F7</f>
        <v>2</v>
      </c>
      <c r="G6" s="10">
        <f>'2 Feb'!G7</f>
        <v>12</v>
      </c>
      <c r="H6" s="10">
        <f>'2 Feb'!H7</f>
        <v>12</v>
      </c>
      <c r="I6" s="10">
        <f>'2 Feb'!I7</f>
        <v>8</v>
      </c>
      <c r="J6" s="10">
        <f>'2 Feb'!J7</f>
        <v>8</v>
      </c>
      <c r="K6" s="64">
        <f>'2 Feb'!K7</f>
        <v>8</v>
      </c>
      <c r="L6" s="64">
        <f>'2 Feb'!L7</f>
        <v>46.4</v>
      </c>
      <c r="M6" s="10">
        <f>'2 Feb'!M7</f>
        <v>59</v>
      </c>
      <c r="N6" s="10">
        <f>'2 Feb'!N7</f>
        <v>24</v>
      </c>
      <c r="O6" s="10">
        <f>'2 Feb'!O7</f>
        <v>29</v>
      </c>
      <c r="P6" s="64">
        <f>'2 Feb'!P7</f>
        <v>37.333333333333336</v>
      </c>
      <c r="Q6" s="10">
        <f t="shared" ref="Q6:S6" si="0">B6-B5</f>
        <v>141</v>
      </c>
      <c r="R6" s="10">
        <f t="shared" si="0"/>
        <v>0</v>
      </c>
      <c r="S6" s="10">
        <f t="shared" si="0"/>
        <v>7</v>
      </c>
    </row>
    <row r="7" spans="1:19" ht="12.75">
      <c r="A7" s="74">
        <v>43865</v>
      </c>
      <c r="B7" s="10">
        <f>'4 Feb'!B7</f>
        <v>675</v>
      </c>
      <c r="C7" s="10">
        <f>'4 Feb'!C7</f>
        <v>2</v>
      </c>
      <c r="D7" s="10">
        <f>'4 Feb'!D7</f>
        <v>27</v>
      </c>
      <c r="E7" s="10">
        <f>'4 Feb'!E7</f>
        <v>2</v>
      </c>
      <c r="F7" s="10">
        <f>'4 Feb'!F7</f>
        <v>2</v>
      </c>
      <c r="G7" s="10">
        <f>'4 Feb'!G7</f>
        <v>10</v>
      </c>
      <c r="H7" s="10">
        <f>'4 Feb'!H7</f>
        <v>10</v>
      </c>
      <c r="I7" s="10">
        <f>'4 Feb'!I7</f>
        <v>3</v>
      </c>
      <c r="J7" s="10">
        <f>'4 Feb'!J7</f>
        <v>3</v>
      </c>
      <c r="K7" s="64">
        <f>'4 Feb'!K7</f>
        <v>3</v>
      </c>
      <c r="L7" s="64">
        <f>'4 Feb'!L7</f>
        <v>37.4</v>
      </c>
      <c r="M7" s="10">
        <f>'4 Feb'!M7</f>
        <v>55</v>
      </c>
      <c r="N7" s="10">
        <f>'4 Feb'!N7</f>
        <v>34</v>
      </c>
      <c r="O7" s="10">
        <f>'4 Feb'!O7</f>
        <v>46</v>
      </c>
      <c r="P7" s="64">
        <f>'4 Feb'!P7</f>
        <v>45</v>
      </c>
      <c r="Q7" s="10">
        <f t="shared" ref="Q7:S7" si="1">B7-B6</f>
        <v>182</v>
      </c>
      <c r="R7" s="10">
        <f t="shared" si="1"/>
        <v>0</v>
      </c>
      <c r="S7" s="10">
        <f t="shared" si="1"/>
        <v>17</v>
      </c>
    </row>
    <row r="8" spans="1:19" ht="12.75">
      <c r="A8" s="74">
        <v>43867</v>
      </c>
      <c r="B8" s="10">
        <f>'6 feb'!B7</f>
        <v>851</v>
      </c>
      <c r="C8" s="10">
        <f>'6 feb'!C7</f>
        <v>2</v>
      </c>
      <c r="D8" s="10">
        <f>'6 feb'!D7</f>
        <v>56</v>
      </c>
      <c r="E8" s="10">
        <f>'6 feb'!E7</f>
        <v>-4</v>
      </c>
      <c r="F8" s="10">
        <f>'6 feb'!F7</f>
        <v>-4</v>
      </c>
      <c r="G8" s="10">
        <f>'6 feb'!G7</f>
        <v>-2</v>
      </c>
      <c r="H8" s="10">
        <f>'6 feb'!H7</f>
        <v>-2</v>
      </c>
      <c r="I8" s="10">
        <f>'6 feb'!I7</f>
        <v>-2</v>
      </c>
      <c r="J8" s="10">
        <f>'6 feb'!J7</f>
        <v>-2</v>
      </c>
      <c r="K8" s="64">
        <f>'6 feb'!K7</f>
        <v>-2</v>
      </c>
      <c r="L8" s="64">
        <f>'6 feb'!L7</f>
        <v>28.4</v>
      </c>
      <c r="M8" s="10">
        <f>'6 feb'!M7</f>
        <v>91</v>
      </c>
      <c r="N8" s="10">
        <f>'6 feb'!N7</f>
        <v>91</v>
      </c>
      <c r="O8" s="10">
        <f>'6 feb'!O7</f>
        <v>91</v>
      </c>
      <c r="P8" s="64">
        <f>'6 feb'!P7</f>
        <v>91</v>
      </c>
      <c r="Q8" s="10">
        <f t="shared" ref="Q8:S8" si="2">B8-B7</f>
        <v>176</v>
      </c>
      <c r="R8" s="10">
        <f t="shared" si="2"/>
        <v>0</v>
      </c>
      <c r="S8" s="10">
        <f t="shared" si="2"/>
        <v>29</v>
      </c>
    </row>
    <row r="9" spans="1:19" ht="12.75">
      <c r="A9" s="74">
        <v>43869</v>
      </c>
      <c r="B9" s="10">
        <f>'8 Feb'!B7</f>
        <v>981</v>
      </c>
      <c r="C9" s="10">
        <f>'8 Feb'!C7</f>
        <v>4</v>
      </c>
      <c r="D9" s="10">
        <f>'8 Feb'!D7</f>
        <v>116</v>
      </c>
      <c r="E9" s="10">
        <f>'8 Feb'!E7</f>
        <v>2</v>
      </c>
      <c r="F9" s="10">
        <f>'8 Feb'!F7</f>
        <v>2</v>
      </c>
      <c r="G9" s="10">
        <f>'8 Feb'!G7</f>
        <v>10</v>
      </c>
      <c r="H9" s="10">
        <f>'8 Feb'!H7</f>
        <v>10</v>
      </c>
      <c r="I9" s="10">
        <f>'8 Feb'!I7</f>
        <v>8</v>
      </c>
      <c r="J9" s="10">
        <f>'8 Feb'!J7</f>
        <v>8</v>
      </c>
      <c r="K9" s="64">
        <f>'8 Feb'!K7</f>
        <v>8</v>
      </c>
      <c r="L9" s="64">
        <f>'8 Feb'!L7</f>
        <v>46.4</v>
      </c>
      <c r="M9" s="10">
        <f>'8 Feb'!M7</f>
        <v>90</v>
      </c>
      <c r="N9" s="10">
        <f>'8 Feb'!N7</f>
        <v>41</v>
      </c>
      <c r="O9" s="10">
        <f>'8 Feb'!O7</f>
        <v>50</v>
      </c>
      <c r="P9" s="64">
        <f>'8 Feb'!P7</f>
        <v>60.333333333333336</v>
      </c>
      <c r="Q9" s="10">
        <f t="shared" ref="Q9:S9" si="3">B9-B8</f>
        <v>130</v>
      </c>
      <c r="R9" s="10">
        <f t="shared" si="3"/>
        <v>2</v>
      </c>
      <c r="S9" s="10">
        <f t="shared" si="3"/>
        <v>60</v>
      </c>
    </row>
    <row r="10" spans="1:19" ht="12.75">
      <c r="A10" s="74">
        <v>43871</v>
      </c>
      <c r="B10" s="10">
        <f>'10 Feb'!B7</f>
        <v>1073</v>
      </c>
      <c r="C10" s="10">
        <f>'10 Feb'!C7</f>
        <v>6</v>
      </c>
      <c r="D10" s="10">
        <f>'10 Feb'!D7</f>
        <v>191</v>
      </c>
      <c r="E10" s="10">
        <f>'10 Feb'!E7</f>
        <v>8</v>
      </c>
      <c r="F10" s="10">
        <f>'10 Feb'!F7</f>
        <v>8</v>
      </c>
      <c r="G10" s="10">
        <f>'10 Feb'!G7</f>
        <v>16</v>
      </c>
      <c r="H10" s="10">
        <f>'10 Feb'!H7</f>
        <v>16</v>
      </c>
      <c r="I10" s="10">
        <f>'10 Feb'!I7</f>
        <v>12</v>
      </c>
      <c r="J10" s="10">
        <f>'10 Feb'!J7</f>
        <v>12</v>
      </c>
      <c r="K10" s="64">
        <f>'10 Feb'!K7</f>
        <v>12</v>
      </c>
      <c r="L10" s="64">
        <f>'10 Feb'!L7</f>
        <v>53.6</v>
      </c>
      <c r="M10" s="10">
        <f>'10 Feb'!M7</f>
        <v>20</v>
      </c>
      <c r="N10" s="10">
        <f>'10 Feb'!N7</f>
        <v>14</v>
      </c>
      <c r="O10" s="10">
        <f>'10 Feb'!O7</f>
        <v>9</v>
      </c>
      <c r="P10" s="64">
        <f>'10 Feb'!P7</f>
        <v>14.333333333333334</v>
      </c>
      <c r="Q10" s="10">
        <f t="shared" ref="Q10:S10" si="4">B10-B9</f>
        <v>92</v>
      </c>
      <c r="R10" s="10">
        <f t="shared" si="4"/>
        <v>2</v>
      </c>
      <c r="S10" s="10">
        <f t="shared" si="4"/>
        <v>75</v>
      </c>
    </row>
    <row r="11" spans="1:19" ht="12.75">
      <c r="A11" s="74">
        <v>43873</v>
      </c>
      <c r="B11" s="10">
        <f>'12 Feb'!B7</f>
        <v>1135</v>
      </c>
      <c r="C11" s="10">
        <f>'12 Feb'!C7</f>
        <v>8</v>
      </c>
      <c r="D11" s="10">
        <f>'12 Feb'!D7</f>
        <v>246</v>
      </c>
      <c r="E11" s="10">
        <f>'12 Feb'!E7</f>
        <v>8</v>
      </c>
      <c r="F11" s="10">
        <f>'12 Feb'!F7</f>
        <v>8</v>
      </c>
      <c r="G11" s="10">
        <f>'12 Feb'!G7</f>
        <v>17</v>
      </c>
      <c r="H11" s="10">
        <f>'12 Feb'!H7</f>
        <v>17</v>
      </c>
      <c r="I11" s="10">
        <f>'12 Feb'!I7</f>
        <v>12</v>
      </c>
      <c r="J11" s="10">
        <f>'12 Feb'!J7</f>
        <v>12</v>
      </c>
      <c r="K11" s="64">
        <f>'12 Feb'!K7</f>
        <v>12</v>
      </c>
      <c r="L11" s="64">
        <f>'12 Feb'!L7</f>
        <v>53.6</v>
      </c>
      <c r="M11" s="10">
        <f>'12 Feb'!M7</f>
        <v>54</v>
      </c>
      <c r="N11" s="10">
        <f>'12 Feb'!N7</f>
        <v>31</v>
      </c>
      <c r="O11" s="10">
        <f>'12 Feb'!O7</f>
        <v>52</v>
      </c>
      <c r="P11" s="64">
        <f>'12 Feb'!P7</f>
        <v>45.666666666666664</v>
      </c>
      <c r="Q11" s="10">
        <f t="shared" ref="Q11:S11" si="5">B11-B10</f>
        <v>62</v>
      </c>
      <c r="R11" s="10">
        <f t="shared" si="5"/>
        <v>2</v>
      </c>
      <c r="S11" s="10">
        <f t="shared" si="5"/>
        <v>55</v>
      </c>
    </row>
    <row r="12" spans="1:19" ht="12.75">
      <c r="A12" s="74">
        <v>43875</v>
      </c>
      <c r="B12" s="10">
        <f>'14 Feb'!B7</f>
        <v>1184</v>
      </c>
      <c r="C12" s="10">
        <f>'14 Feb'!C7</f>
        <v>11</v>
      </c>
      <c r="D12" s="10">
        <f>'14 Feb'!D7</f>
        <v>357</v>
      </c>
      <c r="E12" s="10">
        <f>'14 Feb'!E7</f>
        <v>8</v>
      </c>
      <c r="F12" s="10">
        <f>'14 Feb'!F7</f>
        <v>8</v>
      </c>
      <c r="G12" s="10">
        <f>'14 Feb'!G7</f>
        <v>9</v>
      </c>
      <c r="H12" s="10">
        <f>'14 Feb'!H7</f>
        <v>9</v>
      </c>
      <c r="I12" s="10">
        <f>'14 Feb'!I7</f>
        <v>6</v>
      </c>
      <c r="J12" s="10">
        <f>'14 Feb'!J7</f>
        <v>6</v>
      </c>
      <c r="K12" s="64">
        <f>'14 Feb'!K7</f>
        <v>8</v>
      </c>
      <c r="L12" s="64">
        <f>'14 Feb'!L7</f>
        <v>46.4</v>
      </c>
      <c r="M12" s="10">
        <f>'14 Feb'!M7</f>
        <v>92</v>
      </c>
      <c r="N12" s="10">
        <f>'14 Feb'!N7</f>
        <v>14</v>
      </c>
      <c r="O12" s="10">
        <f>'14 Feb'!O7</f>
        <v>44</v>
      </c>
      <c r="P12" s="64">
        <f>'14 Feb'!P7</f>
        <v>50</v>
      </c>
      <c r="Q12" s="10">
        <f t="shared" ref="Q12:S12" si="6">B12-B11</f>
        <v>49</v>
      </c>
      <c r="R12" s="10">
        <f t="shared" si="6"/>
        <v>3</v>
      </c>
      <c r="S12" s="10">
        <f t="shared" si="6"/>
        <v>111</v>
      </c>
    </row>
    <row r="13" spans="1:19" ht="12.75">
      <c r="A13" s="74">
        <v>43877</v>
      </c>
      <c r="B13" s="78">
        <f>'16 Feb'!C7</f>
        <v>1246</v>
      </c>
      <c r="C13" s="10">
        <f>'16 Feb'!D7</f>
        <v>16</v>
      </c>
      <c r="D13" s="10">
        <f>'16 Feb'!E7</f>
        <v>498</v>
      </c>
      <c r="E13" s="10">
        <f>'16 Feb'!F7</f>
        <v>1</v>
      </c>
      <c r="F13" s="10">
        <f>'16 Feb'!G7</f>
        <v>1</v>
      </c>
      <c r="G13" s="10">
        <f>'16 Feb'!H7</f>
        <v>7</v>
      </c>
      <c r="H13" s="10">
        <f>'16 Feb'!I7</f>
        <v>7</v>
      </c>
      <c r="I13" s="10">
        <f>'16 Feb'!J7</f>
        <v>5</v>
      </c>
      <c r="J13" s="10">
        <f>'16 Feb'!K7</f>
        <v>5</v>
      </c>
      <c r="K13" s="64">
        <f>'16 Feb'!L7</f>
        <v>5</v>
      </c>
      <c r="L13" s="64">
        <f>'16 Feb'!M7</f>
        <v>41</v>
      </c>
      <c r="M13" s="10">
        <f>'16 Feb'!N7</f>
        <v>13</v>
      </c>
      <c r="N13" s="10">
        <f>'16 Feb'!O7</f>
        <v>6</v>
      </c>
      <c r="O13" s="10">
        <f>'16 Feb'!P7</f>
        <v>14</v>
      </c>
      <c r="P13" s="64">
        <f>'16 Feb'!Q7</f>
        <v>11</v>
      </c>
      <c r="Q13" s="78">
        <f t="shared" ref="Q13:S13" si="7">B13-B12</f>
        <v>62</v>
      </c>
      <c r="R13" s="10">
        <f t="shared" si="7"/>
        <v>5</v>
      </c>
      <c r="S13" s="10">
        <f t="shared" si="7"/>
        <v>141</v>
      </c>
    </row>
    <row r="14" spans="1:19" ht="12.75">
      <c r="A14" s="74">
        <v>43879</v>
      </c>
      <c r="B14" s="10">
        <f>'18 feb'!B7</f>
        <v>1257</v>
      </c>
      <c r="C14" s="10">
        <f>'18 feb'!C7</f>
        <v>19</v>
      </c>
      <c r="D14" s="10">
        <f>'18 feb'!D7</f>
        <v>522</v>
      </c>
      <c r="E14" s="10">
        <f>'18 feb'!E7</f>
        <v>4</v>
      </c>
      <c r="F14" s="10">
        <f>'18 feb'!F7</f>
        <v>4</v>
      </c>
      <c r="G14" s="10">
        <f>'18 feb'!G7</f>
        <v>14</v>
      </c>
      <c r="H14" s="10">
        <f>'18 feb'!H7</f>
        <v>14</v>
      </c>
      <c r="I14" s="10">
        <f>'18 feb'!I7</f>
        <v>11</v>
      </c>
      <c r="J14" s="10">
        <f>'18 feb'!J7</f>
        <v>11</v>
      </c>
      <c r="K14" s="64">
        <f>'18 feb'!K7</f>
        <v>11</v>
      </c>
      <c r="L14" s="64">
        <f>'18 feb'!L7</f>
        <v>51.8</v>
      </c>
      <c r="M14" s="10">
        <f>'18 feb'!M7</f>
        <v>18</v>
      </c>
      <c r="N14" s="10">
        <f>'18 feb'!N7</f>
        <v>8</v>
      </c>
      <c r="O14" s="10">
        <f>'18 feb'!O7</f>
        <v>15</v>
      </c>
      <c r="P14" s="64">
        <f>'18 feb'!P7</f>
        <v>13.666666666666666</v>
      </c>
      <c r="Q14" s="78">
        <f t="shared" ref="Q14:S14" si="8">B14-B13</f>
        <v>11</v>
      </c>
      <c r="R14" s="10">
        <f t="shared" si="8"/>
        <v>3</v>
      </c>
      <c r="S14" s="10">
        <f t="shared" si="8"/>
        <v>24</v>
      </c>
    </row>
    <row r="15" spans="1:19" ht="12.75">
      <c r="A15" s="74">
        <v>43881</v>
      </c>
      <c r="B15" s="10">
        <f>'20 feb'!B7</f>
        <v>1265</v>
      </c>
      <c r="C15" s="10">
        <f>'20 feb'!C7</f>
        <v>19</v>
      </c>
      <c r="D15" s="10">
        <f>'20 feb'!D7</f>
        <v>637</v>
      </c>
      <c r="E15" s="10">
        <f>'20 feb'!E7</f>
        <v>6</v>
      </c>
      <c r="F15" s="10">
        <f>'20 feb'!F7</f>
        <v>6</v>
      </c>
      <c r="G15" s="10">
        <f>'20 feb'!G7</f>
        <v>9</v>
      </c>
      <c r="H15" s="10">
        <f>'20 feb'!H7</f>
        <v>9</v>
      </c>
      <c r="I15" s="10">
        <f>'20 feb'!I7</f>
        <v>9</v>
      </c>
      <c r="J15" s="10">
        <f>'20 feb'!J7</f>
        <v>9</v>
      </c>
      <c r="K15" s="64">
        <f>'20 feb'!K7</f>
        <v>9</v>
      </c>
      <c r="L15" s="64">
        <f>'20 feb'!L7</f>
        <v>48.2</v>
      </c>
      <c r="M15" s="10">
        <f>'20 feb'!M7</f>
        <v>43</v>
      </c>
      <c r="N15" s="10">
        <f>'20 feb'!N7</f>
        <v>44</v>
      </c>
      <c r="O15" s="10">
        <f>'20 feb'!O7</f>
        <v>40</v>
      </c>
      <c r="P15" s="64">
        <f>'20 feb'!P7</f>
        <v>42.333333333333336</v>
      </c>
      <c r="Q15" s="10">
        <f t="shared" ref="Q15:S15" si="9">B15-B14</f>
        <v>8</v>
      </c>
      <c r="R15" s="10">
        <f t="shared" si="9"/>
        <v>0</v>
      </c>
      <c r="S15" s="10">
        <f t="shared" si="9"/>
        <v>115</v>
      </c>
    </row>
    <row r="16" spans="1:19" ht="12.75">
      <c r="A16" s="74">
        <v>43883</v>
      </c>
      <c r="B16" s="10">
        <f>'22 feb'!B7</f>
        <v>1270</v>
      </c>
      <c r="C16" s="10">
        <f>'22 feb'!C7</f>
        <v>19</v>
      </c>
      <c r="D16" s="10">
        <f>'22 feb'!D7</f>
        <v>830</v>
      </c>
      <c r="E16" s="10">
        <f>'22 feb'!E7</f>
        <v>7</v>
      </c>
      <c r="F16" s="10">
        <f>'22 feb'!F7</f>
        <v>7</v>
      </c>
      <c r="G16" s="10">
        <f>'22 feb'!G7</f>
        <v>14</v>
      </c>
      <c r="H16" s="10">
        <f>'22 feb'!H7</f>
        <v>14</v>
      </c>
      <c r="I16" s="10">
        <f>'22 feb'!I7</f>
        <v>10</v>
      </c>
      <c r="J16" s="10">
        <f>'22 feb'!J7</f>
        <v>10</v>
      </c>
      <c r="K16" s="64">
        <f>'22 feb'!K7</f>
        <v>10</v>
      </c>
      <c r="L16" s="64">
        <f>'22 feb'!L7</f>
        <v>50</v>
      </c>
      <c r="M16" s="10">
        <f>'22 feb'!M7</f>
        <v>23</v>
      </c>
      <c r="N16" s="10">
        <f>'22 feb'!N7</f>
        <v>14</v>
      </c>
      <c r="O16" s="10">
        <f>'22 feb'!O7</f>
        <v>23</v>
      </c>
      <c r="P16" s="64">
        <f>'22 feb'!P7</f>
        <v>20</v>
      </c>
      <c r="Q16" s="10">
        <f t="shared" ref="Q16:S16" si="10">B16-B15</f>
        <v>5</v>
      </c>
      <c r="R16" s="10">
        <f t="shared" si="10"/>
        <v>0</v>
      </c>
      <c r="S16" s="10">
        <f t="shared" si="10"/>
        <v>193</v>
      </c>
    </row>
    <row r="17" spans="1:19" ht="12.75">
      <c r="A17" s="74">
        <v>43885</v>
      </c>
      <c r="B17" s="10">
        <f>'24 feb'!B7</f>
        <v>1271</v>
      </c>
      <c r="C17" s="10">
        <f>'24 feb'!C7</f>
        <v>19</v>
      </c>
      <c r="D17" s="10">
        <f>'24 feb'!D7</f>
        <v>943</v>
      </c>
      <c r="E17" s="10">
        <f>'24 feb'!E7</f>
        <v>12</v>
      </c>
      <c r="F17" s="10">
        <f>'24 feb'!F7</f>
        <v>12</v>
      </c>
      <c r="G17" s="10">
        <f>'24 feb'!G7</f>
        <v>12</v>
      </c>
      <c r="H17" s="10">
        <f>'24 feb'!H7</f>
        <v>12</v>
      </c>
      <c r="I17" s="10">
        <f>'24 feb'!I7</f>
        <v>9</v>
      </c>
      <c r="J17" s="10">
        <f>'24 feb'!J7</f>
        <v>9</v>
      </c>
      <c r="K17" s="64">
        <f>'24 feb'!K7</f>
        <v>12</v>
      </c>
      <c r="L17" s="64">
        <f>'24 feb'!L7</f>
        <v>53.6</v>
      </c>
      <c r="M17" s="10">
        <f>'24 feb'!M7</f>
        <v>59</v>
      </c>
      <c r="N17" s="10">
        <f>'24 feb'!N7</f>
        <v>92</v>
      </c>
      <c r="O17" s="10">
        <f>'24 feb'!O7</f>
        <v>93</v>
      </c>
      <c r="P17" s="64">
        <f>'24 feb'!P7</f>
        <v>81.333333333333329</v>
      </c>
      <c r="Q17" s="10">
        <f t="shared" ref="Q17:S17" si="11">B17-B16</f>
        <v>1</v>
      </c>
      <c r="R17" s="10">
        <f t="shared" si="11"/>
        <v>0</v>
      </c>
      <c r="S17" s="10">
        <f t="shared" si="11"/>
        <v>113</v>
      </c>
    </row>
    <row r="18" spans="1:19" ht="12.75">
      <c r="A18" s="74">
        <v>43887</v>
      </c>
      <c r="B18" s="78">
        <f>'26 Feb'!B7</f>
        <v>1271</v>
      </c>
      <c r="C18" s="10">
        <f>'26 Feb'!C7</f>
        <v>19</v>
      </c>
      <c r="D18" s="78">
        <f>'26 Feb'!D7</f>
        <v>1025</v>
      </c>
      <c r="E18" s="10">
        <f>'26 Feb'!E7</f>
        <v>7</v>
      </c>
      <c r="F18" s="10">
        <f>'26 Feb'!F7</f>
        <v>7</v>
      </c>
      <c r="G18" s="10">
        <f>'26 Feb'!G7</f>
        <v>7</v>
      </c>
      <c r="H18" s="10">
        <f>'26 Feb'!H7</f>
        <v>7</v>
      </c>
      <c r="I18" s="10">
        <f>'26 Feb'!I7</f>
        <v>6</v>
      </c>
      <c r="J18" s="10">
        <f>'26 Feb'!J7</f>
        <v>6</v>
      </c>
      <c r="K18" s="64">
        <f>'26 Feb'!K7</f>
        <v>7</v>
      </c>
      <c r="L18" s="64">
        <f>'26 Feb'!L7</f>
        <v>44.6</v>
      </c>
      <c r="M18" s="10">
        <f>'26 Feb'!M7</f>
        <v>93</v>
      </c>
      <c r="N18" s="10">
        <f>'26 Feb'!N7</f>
        <v>91</v>
      </c>
      <c r="O18" s="10">
        <f>'26 Feb'!O7</f>
        <v>82</v>
      </c>
      <c r="P18" s="64">
        <f>'26 Feb'!P7</f>
        <v>88.666666666666671</v>
      </c>
      <c r="Q18" s="78">
        <f t="shared" ref="Q18:S18" si="12">B18-B17</f>
        <v>0</v>
      </c>
      <c r="R18" s="10">
        <f t="shared" si="12"/>
        <v>0</v>
      </c>
      <c r="S18" s="78">
        <f t="shared" si="12"/>
        <v>82</v>
      </c>
    </row>
    <row r="19" spans="1:19" ht="12.75">
      <c r="A19" s="74">
        <v>43889</v>
      </c>
      <c r="B19" s="10">
        <f>'28 feb'!B7</f>
        <v>1272</v>
      </c>
      <c r="C19" s="10">
        <f>'28 feb'!C7</f>
        <v>20</v>
      </c>
      <c r="D19" s="10">
        <f>'28 feb'!D7</f>
        <v>1112</v>
      </c>
      <c r="E19" s="10">
        <f>'28 feb'!E7</f>
        <v>0</v>
      </c>
      <c r="F19" s="10">
        <f>'28 feb'!F7</f>
        <v>0</v>
      </c>
      <c r="G19" s="10">
        <f>'28 feb'!G7</f>
        <v>10</v>
      </c>
      <c r="H19" s="10">
        <f>'28 feb'!H7</f>
        <v>10</v>
      </c>
      <c r="I19" s="10">
        <f>'28 feb'!I7</f>
        <v>8</v>
      </c>
      <c r="J19" s="10">
        <f>'28 feb'!J7</f>
        <v>8</v>
      </c>
      <c r="K19" s="64">
        <f>'28 feb'!K7</f>
        <v>8</v>
      </c>
      <c r="L19" s="64">
        <f>'28 feb'!L7</f>
        <v>46.4</v>
      </c>
      <c r="M19" s="10">
        <f>'28 feb'!M7</f>
        <v>97</v>
      </c>
      <c r="N19" s="10">
        <f>'28 feb'!N7</f>
        <v>66</v>
      </c>
      <c r="O19" s="10">
        <f>'28 feb'!O7</f>
        <v>77</v>
      </c>
      <c r="P19" s="64">
        <f>'28 feb'!P7</f>
        <v>80</v>
      </c>
      <c r="Q19" s="78">
        <f t="shared" ref="Q19:S19" si="13">B19-B18</f>
        <v>1</v>
      </c>
      <c r="R19" s="10">
        <f t="shared" si="13"/>
        <v>1</v>
      </c>
      <c r="S19" s="78">
        <f t="shared" si="13"/>
        <v>87</v>
      </c>
    </row>
    <row r="20" spans="1:19" ht="15.75" customHeight="1">
      <c r="L20" s="119">
        <f>MAX(L5:L19)</f>
        <v>53.6</v>
      </c>
    </row>
    <row r="21" spans="1:19" ht="15.75" customHeight="1">
      <c r="L21" s="119">
        <f>MIN(L5:L20)</f>
        <v>28.4</v>
      </c>
    </row>
  </sheetData>
  <mergeCells count="4">
    <mergeCell ref="E2:J2"/>
    <mergeCell ref="E3:F3"/>
    <mergeCell ref="G3:H3"/>
    <mergeCell ref="I3:J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19"/>
  <sheetViews>
    <sheetView topLeftCell="D1" workbookViewId="0">
      <selection activeCell="P8" sqref="P8"/>
    </sheetView>
  </sheetViews>
  <sheetFormatPr defaultColWidth="14.42578125" defaultRowHeight="15.75" customHeight="1"/>
  <sheetData>
    <row r="1" spans="1:16" ht="15.75" customHeight="1">
      <c r="C1" s="39" t="s">
        <v>20</v>
      </c>
    </row>
    <row r="2" spans="1:16" ht="15.75" customHeight="1">
      <c r="E2" s="120" t="s">
        <v>2</v>
      </c>
      <c r="F2" s="121"/>
      <c r="G2" s="121"/>
      <c r="H2" s="121"/>
      <c r="I2" s="121"/>
      <c r="J2" s="122"/>
    </row>
    <row r="3" spans="1:16" ht="15.75" customHeight="1">
      <c r="E3" s="123" t="s">
        <v>9</v>
      </c>
      <c r="F3" s="122"/>
      <c r="G3" s="123" t="s">
        <v>10</v>
      </c>
      <c r="H3" s="122"/>
      <c r="I3" s="124" t="s">
        <v>11</v>
      </c>
      <c r="J3" s="122"/>
    </row>
    <row r="4" spans="1:16" ht="15.75" customHeight="1"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  <c r="G4" s="3" t="s">
        <v>6</v>
      </c>
      <c r="H4" s="3" t="s">
        <v>7</v>
      </c>
      <c r="I4" s="3" t="s">
        <v>6</v>
      </c>
      <c r="J4" s="3" t="s">
        <v>7</v>
      </c>
      <c r="K4" s="4" t="s">
        <v>14</v>
      </c>
      <c r="L4" s="4" t="s">
        <v>15</v>
      </c>
      <c r="M4" s="5" t="s">
        <v>9</v>
      </c>
      <c r="N4" s="5" t="s">
        <v>10</v>
      </c>
      <c r="O4" s="6" t="s">
        <v>11</v>
      </c>
      <c r="P4" s="4" t="s">
        <v>16</v>
      </c>
    </row>
    <row r="5" spans="1:16" ht="12.75">
      <c r="A5" s="63">
        <v>36556</v>
      </c>
      <c r="B5" s="10">
        <f>'31 jan'!B8</f>
        <v>332</v>
      </c>
      <c r="C5" s="10">
        <f>'31 jan'!C8</f>
        <v>0</v>
      </c>
      <c r="D5" s="10">
        <f>'31 jan'!D8</f>
        <v>2</v>
      </c>
      <c r="E5" s="10">
        <f>'31 jan'!E8</f>
        <v>8</v>
      </c>
      <c r="F5" s="10">
        <f>'31 jan'!F8</f>
        <v>8</v>
      </c>
      <c r="G5" s="10">
        <f>'31 jan'!G8</f>
        <v>14</v>
      </c>
      <c r="H5" s="10">
        <f>'31 jan'!H8</f>
        <v>14</v>
      </c>
      <c r="I5" s="10">
        <f>'31 jan'!I8</f>
        <v>11</v>
      </c>
      <c r="J5" s="10">
        <f>'31 jan'!J8</f>
        <v>11</v>
      </c>
      <c r="K5" s="64">
        <f>'31 jan'!K8</f>
        <v>11</v>
      </c>
      <c r="L5" s="64">
        <f>'31 jan'!L8</f>
        <v>51.8</v>
      </c>
      <c r="M5" s="10">
        <f>'31 jan'!M8</f>
        <v>54</v>
      </c>
      <c r="N5" s="10">
        <f>'31 jan'!N8</f>
        <v>41</v>
      </c>
      <c r="O5" s="10">
        <f>'31 jan'!O8</f>
        <v>45</v>
      </c>
      <c r="P5" s="64">
        <f>'31 jan'!P8</f>
        <v>46.666666666666664</v>
      </c>
    </row>
    <row r="6" spans="1:16" ht="12.75">
      <c r="A6" s="74">
        <v>43863</v>
      </c>
      <c r="B6" s="10">
        <f>'2 Feb'!B8</f>
        <v>463</v>
      </c>
      <c r="C6" s="10">
        <f>'2 Feb'!C8</f>
        <v>0</v>
      </c>
      <c r="D6" s="10">
        <f>'2 Feb'!D8</f>
        <v>16</v>
      </c>
      <c r="E6" s="10">
        <f>'2 Feb'!E8</f>
        <v>8</v>
      </c>
      <c r="F6" s="10">
        <f>'2 Feb'!F8</f>
        <v>8</v>
      </c>
      <c r="G6" s="10">
        <f>'2 Feb'!G8</f>
        <v>8</v>
      </c>
      <c r="H6" s="10">
        <f>'2 Feb'!H8</f>
        <v>8</v>
      </c>
      <c r="I6" s="10">
        <f>'2 Feb'!I8</f>
        <v>8</v>
      </c>
      <c r="J6" s="10">
        <f>'2 Feb'!J8</f>
        <v>8</v>
      </c>
      <c r="K6" s="64">
        <f>'2 Feb'!K8</f>
        <v>8</v>
      </c>
      <c r="L6" s="64">
        <f>'2 Feb'!L8</f>
        <v>46.4</v>
      </c>
      <c r="M6" s="10">
        <f>'2 Feb'!M8</f>
        <v>78</v>
      </c>
      <c r="N6" s="10">
        <f>'2 Feb'!N8</f>
        <v>100</v>
      </c>
      <c r="O6" s="10">
        <f>'2 Feb'!O8</f>
        <v>97</v>
      </c>
      <c r="P6" s="64">
        <f>'2 Feb'!P8</f>
        <v>91.666666666666671</v>
      </c>
    </row>
    <row r="7" spans="1:16" ht="12.75">
      <c r="A7" s="74">
        <v>43865</v>
      </c>
      <c r="B7" s="10">
        <f>'4 Feb'!B8</f>
        <v>593</v>
      </c>
      <c r="C7" s="10">
        <f>'4 Feb'!C8</f>
        <v>0</v>
      </c>
      <c r="D7" s="10">
        <f>'4 Feb'!D8</f>
        <v>31</v>
      </c>
      <c r="E7" s="10">
        <f>'4 Feb'!E8</f>
        <v>7</v>
      </c>
      <c r="F7" s="10">
        <f>'4 Feb'!F8</f>
        <v>7</v>
      </c>
      <c r="G7" s="10">
        <f>'4 Feb'!G8</f>
        <v>15</v>
      </c>
      <c r="H7" s="10">
        <f>'4 Feb'!H8</f>
        <v>15</v>
      </c>
      <c r="I7" s="10">
        <f>'4 Feb'!I8</f>
        <v>10</v>
      </c>
      <c r="J7" s="10">
        <f>'4 Feb'!J8</f>
        <v>10</v>
      </c>
      <c r="K7" s="64">
        <f>'4 Feb'!K8</f>
        <v>10</v>
      </c>
      <c r="L7" s="64">
        <f>'4 Feb'!L8</f>
        <v>50</v>
      </c>
      <c r="M7" s="10">
        <f>'4 Feb'!M8</f>
        <v>85</v>
      </c>
      <c r="N7" s="10">
        <f>'4 Feb'!N8</f>
        <v>52</v>
      </c>
      <c r="O7" s="10">
        <f>'4 Feb'!O8</f>
        <v>60</v>
      </c>
      <c r="P7" s="64">
        <f>'4 Feb'!P8</f>
        <v>65.666666666666671</v>
      </c>
    </row>
    <row r="8" spans="1:16" ht="12.75">
      <c r="A8" s="74">
        <v>43867</v>
      </c>
      <c r="B8" s="10">
        <f>'6 feb'!B8</f>
        <v>711</v>
      </c>
      <c r="C8" s="10">
        <f>'6 feb'!C8</f>
        <v>0</v>
      </c>
      <c r="D8" s="10">
        <f>'6 feb'!D8</f>
        <v>81</v>
      </c>
      <c r="E8" s="10">
        <f>'6 feb'!E8</f>
        <v>6</v>
      </c>
      <c r="F8" s="10">
        <f>'6 feb'!F8</f>
        <v>6</v>
      </c>
      <c r="G8" s="10">
        <f>'6 feb'!G8</f>
        <v>3</v>
      </c>
      <c r="H8" s="10">
        <f>'6 feb'!H8</f>
        <v>3</v>
      </c>
      <c r="I8" s="10">
        <f>'6 feb'!I8</f>
        <v>3</v>
      </c>
      <c r="J8" s="10">
        <f>'6 feb'!J8</f>
        <v>3</v>
      </c>
      <c r="K8" s="64">
        <f>'6 feb'!K8</f>
        <v>3</v>
      </c>
      <c r="L8" s="64">
        <f>'6 feb'!L8</f>
        <v>37.4</v>
      </c>
      <c r="M8" s="10">
        <f>'6 feb'!M8</f>
        <v>97</v>
      </c>
      <c r="N8" s="10">
        <f>'6 feb'!N8</f>
        <v>100</v>
      </c>
      <c r="O8" s="10">
        <f>'6 feb'!O8</f>
        <v>96</v>
      </c>
      <c r="P8" s="64">
        <f>'6 feb'!P8</f>
        <v>97.666666666666671</v>
      </c>
    </row>
    <row r="9" spans="1:16" ht="12.75">
      <c r="A9" s="74">
        <v>43869</v>
      </c>
      <c r="B9" s="10">
        <f>'8 Feb'!B8</f>
        <v>803</v>
      </c>
      <c r="C9" s="10">
        <f>'8 Feb'!C8</f>
        <v>1</v>
      </c>
      <c r="D9" s="10">
        <f>'8 Feb'!D8</f>
        <v>156</v>
      </c>
      <c r="E9" s="10">
        <f>'8 Feb'!E8</f>
        <v>3</v>
      </c>
      <c r="F9" s="10">
        <f>'8 Feb'!F8</f>
        <v>3</v>
      </c>
      <c r="G9" s="10">
        <f>'8 Feb'!G8</f>
        <v>7</v>
      </c>
      <c r="H9" s="10">
        <f>'8 Feb'!H8</f>
        <v>7</v>
      </c>
      <c r="I9" s="10">
        <f>'8 Feb'!I8</f>
        <v>5</v>
      </c>
      <c r="J9" s="10">
        <f>'8 Feb'!J8</f>
        <v>5</v>
      </c>
      <c r="K9" s="64">
        <f>'8 Feb'!K8</f>
        <v>5</v>
      </c>
      <c r="L9" s="64">
        <f>'8 Feb'!L8</f>
        <v>41</v>
      </c>
      <c r="M9" s="10">
        <f>'8 Feb'!M8</f>
        <v>90</v>
      </c>
      <c r="N9" s="10">
        <f>'8 Feb'!N8</f>
        <v>68</v>
      </c>
      <c r="O9" s="10">
        <f>'8 Feb'!O8</f>
        <v>86</v>
      </c>
      <c r="P9" s="64">
        <f>'8 Feb'!P8</f>
        <v>81.333333333333329</v>
      </c>
    </row>
    <row r="10" spans="1:16" ht="12.75">
      <c r="A10" s="74">
        <v>43871</v>
      </c>
      <c r="B10" s="10">
        <f>'10 Feb'!B8</f>
        <v>879</v>
      </c>
      <c r="C10" s="10">
        <f>'10 Feb'!C8</f>
        <v>1</v>
      </c>
      <c r="D10" s="10">
        <f>'10 Feb'!D8</f>
        <v>208</v>
      </c>
      <c r="E10" s="10">
        <f>'10 Feb'!E8</f>
        <v>8</v>
      </c>
      <c r="F10" s="10">
        <f>'10 Feb'!F8</f>
        <v>8</v>
      </c>
      <c r="G10" s="10">
        <f>'10 Feb'!G8</f>
        <v>10</v>
      </c>
      <c r="H10" s="10">
        <f>'10 Feb'!H8</f>
        <v>10</v>
      </c>
      <c r="I10" s="10">
        <f>'10 Feb'!I8</f>
        <v>9</v>
      </c>
      <c r="J10" s="10">
        <f>'10 Feb'!J8</f>
        <v>9</v>
      </c>
      <c r="K10" s="64">
        <f>'10 Feb'!K8</f>
        <v>9</v>
      </c>
      <c r="L10" s="64">
        <f>'10 Feb'!L8</f>
        <v>48.2</v>
      </c>
      <c r="M10" s="10">
        <f>'10 Feb'!M8</f>
        <v>72</v>
      </c>
      <c r="N10" s="10">
        <f>'10 Feb'!N8</f>
        <v>76</v>
      </c>
      <c r="O10" s="10">
        <f>'10 Feb'!O8</f>
        <v>96</v>
      </c>
      <c r="P10" s="64">
        <f>'10 Feb'!P8</f>
        <v>81.333333333333329</v>
      </c>
    </row>
    <row r="11" spans="1:16" ht="12.75">
      <c r="A11" s="74">
        <v>43873</v>
      </c>
      <c r="B11" s="10">
        <f>'12 Feb'!B8</f>
        <v>946</v>
      </c>
      <c r="C11" s="10">
        <f>'12 Feb'!C8</f>
        <v>2</v>
      </c>
      <c r="D11" s="10">
        <f>'12 Feb'!D8</f>
        <v>304</v>
      </c>
      <c r="E11" s="10">
        <f>'12 Feb'!E8</f>
        <v>9</v>
      </c>
      <c r="F11" s="10">
        <f>'12 Feb'!F8</f>
        <v>9</v>
      </c>
      <c r="G11" s="10">
        <f>'12 Feb'!G8</f>
        <v>16</v>
      </c>
      <c r="H11" s="10">
        <f>'12 Feb'!H8</f>
        <v>16</v>
      </c>
      <c r="I11" s="10">
        <f>'12 Feb'!I8</f>
        <v>12</v>
      </c>
      <c r="J11" s="10">
        <f>'12 Feb'!J8</f>
        <v>12</v>
      </c>
      <c r="K11" s="64">
        <f>'12 Feb'!K8</f>
        <v>12</v>
      </c>
      <c r="L11" s="64">
        <f>'12 Feb'!L8</f>
        <v>53.6</v>
      </c>
      <c r="M11" s="10">
        <f>'12 Feb'!M8</f>
        <v>99</v>
      </c>
      <c r="N11" s="10">
        <f>'12 Feb'!N8</f>
        <v>67</v>
      </c>
      <c r="O11" s="10">
        <f>'12 Feb'!O8</f>
        <v>88</v>
      </c>
      <c r="P11" s="64">
        <f>'12 Feb'!P8</f>
        <v>84.666666666666671</v>
      </c>
    </row>
    <row r="12" spans="1:16" ht="12.75">
      <c r="A12" s="74">
        <v>43875</v>
      </c>
      <c r="B12" s="10">
        <f>'14 Feb'!B8</f>
        <v>988</v>
      </c>
      <c r="C12" s="10">
        <f>'14 Feb'!C8</f>
        <v>2</v>
      </c>
      <c r="D12" s="10">
        <f>'14 Feb'!D8</f>
        <v>364</v>
      </c>
      <c r="E12" s="10">
        <f>'14 Feb'!E8</f>
        <v>15</v>
      </c>
      <c r="F12" s="10">
        <f>'14 Feb'!F8</f>
        <v>15</v>
      </c>
      <c r="G12" s="10">
        <f>'14 Feb'!G8</f>
        <v>14</v>
      </c>
      <c r="H12" s="10">
        <f>'14 Feb'!H8</f>
        <v>14</v>
      </c>
      <c r="I12" s="10">
        <f>'14 Feb'!I8</f>
        <v>12</v>
      </c>
      <c r="J12" s="10">
        <f>'14 Feb'!J8</f>
        <v>12</v>
      </c>
      <c r="K12" s="64">
        <f>'14 Feb'!K8</f>
        <v>14</v>
      </c>
      <c r="L12" s="64">
        <f>'14 Feb'!L8</f>
        <v>57.2</v>
      </c>
      <c r="M12" s="10">
        <f>'14 Feb'!M8</f>
        <v>93</v>
      </c>
      <c r="N12" s="10">
        <f>'14 Feb'!N8</f>
        <v>97</v>
      </c>
      <c r="O12" s="10">
        <f>'14 Feb'!O8</f>
        <v>97</v>
      </c>
      <c r="P12" s="64">
        <f>'14 Feb'!P8</f>
        <v>95.666666666666671</v>
      </c>
    </row>
    <row r="13" spans="1:16" ht="12.75">
      <c r="A13" s="74">
        <v>43877</v>
      </c>
      <c r="B13" s="78">
        <f>'16 Feb'!C8</f>
        <v>1006</v>
      </c>
      <c r="C13" s="10">
        <f>'16 Feb'!D8</f>
        <v>3</v>
      </c>
      <c r="D13" s="10">
        <f>'16 Feb'!E8</f>
        <v>494</v>
      </c>
      <c r="E13" s="10">
        <f>'16 Feb'!F8</f>
        <v>0</v>
      </c>
      <c r="F13" s="10">
        <f>'16 Feb'!G8</f>
        <v>0</v>
      </c>
      <c r="G13" s="10">
        <f>'16 Feb'!H8</f>
        <v>10</v>
      </c>
      <c r="H13" s="10">
        <f>'16 Feb'!I8</f>
        <v>10</v>
      </c>
      <c r="I13" s="10">
        <f>'16 Feb'!J8</f>
        <v>4</v>
      </c>
      <c r="J13" s="10">
        <f>'16 Feb'!K8</f>
        <v>4</v>
      </c>
      <c r="K13" s="64">
        <f>'16 Feb'!L8</f>
        <v>4</v>
      </c>
      <c r="L13" s="64">
        <f>'16 Feb'!M8</f>
        <v>39.200000000000003</v>
      </c>
      <c r="M13" s="10">
        <f>'16 Feb'!N8</f>
        <v>95</v>
      </c>
      <c r="N13" s="10">
        <f>'16 Feb'!O8</f>
        <v>37</v>
      </c>
      <c r="O13" s="10">
        <f>'16 Feb'!P8</f>
        <v>65</v>
      </c>
      <c r="P13" s="64">
        <f>'16 Feb'!Q8</f>
        <v>65.666666666666671</v>
      </c>
    </row>
    <row r="14" spans="1:16" ht="12.75">
      <c r="A14" s="74">
        <v>43879</v>
      </c>
      <c r="B14" s="10">
        <f>'18 feb'!B8</f>
        <v>1007</v>
      </c>
      <c r="C14" s="10">
        <f>'18 feb'!C8</f>
        <v>4</v>
      </c>
      <c r="D14" s="10">
        <f>'18 feb'!D8</f>
        <v>527</v>
      </c>
      <c r="E14" s="10">
        <f>'18 feb'!E8</f>
        <v>7</v>
      </c>
      <c r="F14" s="10">
        <f>'18 feb'!F8</f>
        <v>7</v>
      </c>
      <c r="G14" s="10">
        <f>'18 feb'!G8</f>
        <v>12</v>
      </c>
      <c r="H14" s="10">
        <f>'18 feb'!H8</f>
        <v>12</v>
      </c>
      <c r="I14" s="10">
        <f>'18 feb'!I8</f>
        <v>19</v>
      </c>
      <c r="J14" s="10">
        <f>'18 feb'!J8</f>
        <v>19</v>
      </c>
      <c r="K14" s="64">
        <f>'18 feb'!K8</f>
        <v>12</v>
      </c>
      <c r="L14" s="64">
        <f>'18 feb'!L8</f>
        <v>53.6</v>
      </c>
      <c r="M14" s="10">
        <f>'18 feb'!M8</f>
        <v>46</v>
      </c>
      <c r="N14" s="10">
        <f>'18 feb'!N8</f>
        <v>36</v>
      </c>
      <c r="O14" s="10">
        <f>'18 feb'!O8</f>
        <v>47</v>
      </c>
      <c r="P14" s="64">
        <f>'18 feb'!P8</f>
        <v>43</v>
      </c>
    </row>
    <row r="15" spans="1:16" ht="12.75">
      <c r="A15" s="74">
        <v>43881</v>
      </c>
      <c r="B15" s="10">
        <f>'20 feb'!B8</f>
        <v>1010</v>
      </c>
      <c r="C15" s="10">
        <f>'20 feb'!C8</f>
        <v>4</v>
      </c>
      <c r="D15" s="10">
        <f>'20 feb'!D8</f>
        <v>634</v>
      </c>
      <c r="E15" s="10">
        <f>'20 feb'!E8</f>
        <v>8</v>
      </c>
      <c r="F15" s="10">
        <f>'20 feb'!F8</f>
        <v>8</v>
      </c>
      <c r="G15" s="10">
        <f>'20 feb'!G8</f>
        <v>17</v>
      </c>
      <c r="H15" s="10">
        <f>'20 feb'!H8</f>
        <v>17</v>
      </c>
      <c r="I15" s="10">
        <f>'20 feb'!I8</f>
        <v>14</v>
      </c>
      <c r="J15" s="10">
        <f>'20 feb'!J8</f>
        <v>14</v>
      </c>
      <c r="K15" s="64">
        <f>'20 feb'!K8</f>
        <v>14</v>
      </c>
      <c r="L15" s="64">
        <f>'20 feb'!L8</f>
        <v>57.2</v>
      </c>
      <c r="M15" s="10">
        <f>'20 feb'!M8</f>
        <v>71</v>
      </c>
      <c r="N15" s="10">
        <f>'20 feb'!N8</f>
        <v>45</v>
      </c>
      <c r="O15" s="10">
        <f>'20 feb'!O8</f>
        <v>51</v>
      </c>
      <c r="P15" s="64">
        <f>'20 feb'!P8</f>
        <v>55.666666666666664</v>
      </c>
    </row>
    <row r="16" spans="1:16" ht="12.75">
      <c r="A16" s="74">
        <v>43883</v>
      </c>
      <c r="B16" s="10">
        <f>'22 feb'!B8</f>
        <v>1013</v>
      </c>
      <c r="C16" s="10">
        <f>'22 feb'!C8</f>
        <v>4</v>
      </c>
      <c r="D16" s="10">
        <f>'22 feb'!D8</f>
        <v>692</v>
      </c>
      <c r="E16" s="10">
        <f>'22 feb'!E8</f>
        <v>9</v>
      </c>
      <c r="F16" s="10">
        <f>'22 feb'!F8</f>
        <v>9</v>
      </c>
      <c r="G16" s="10">
        <f>'22 feb'!G8</f>
        <v>13</v>
      </c>
      <c r="H16" s="10">
        <f>'22 feb'!H8</f>
        <v>13</v>
      </c>
      <c r="I16" s="10">
        <f>'22 feb'!I8</f>
        <v>12</v>
      </c>
      <c r="J16" s="10">
        <f>'22 feb'!J8</f>
        <v>12</v>
      </c>
      <c r="K16" s="64">
        <f>'22 feb'!K8</f>
        <v>12</v>
      </c>
      <c r="L16" s="64">
        <f>'22 feb'!L8</f>
        <v>53.6</v>
      </c>
      <c r="M16" s="10">
        <f>'22 feb'!M8</f>
        <v>93</v>
      </c>
      <c r="N16" s="10">
        <f>'22 feb'!N8</f>
        <v>71</v>
      </c>
      <c r="O16" s="10">
        <f>'22 feb'!O8</f>
        <v>78</v>
      </c>
      <c r="P16" s="64">
        <f>'22 feb'!P8</f>
        <v>80.666666666666671</v>
      </c>
    </row>
    <row r="17" spans="1:16" ht="12.75">
      <c r="A17" s="74">
        <v>43885</v>
      </c>
      <c r="B17" s="10">
        <f>'24 feb'!B8</f>
        <v>1016</v>
      </c>
      <c r="C17" s="10">
        <f>'24 feb'!C8</f>
        <v>4</v>
      </c>
      <c r="D17" s="10">
        <f>'24 feb'!D8</f>
        <v>731</v>
      </c>
      <c r="E17" s="10">
        <f>'24 feb'!E8</f>
        <v>14</v>
      </c>
      <c r="F17" s="10">
        <f>'24 feb'!F8</f>
        <v>0</v>
      </c>
      <c r="G17" s="10">
        <f>'24 feb'!G8</f>
        <v>23</v>
      </c>
      <c r="H17" s="10">
        <f>'24 feb'!H8</f>
        <v>0</v>
      </c>
      <c r="I17" s="10">
        <f>'24 feb'!I8</f>
        <v>20</v>
      </c>
      <c r="J17" s="10">
        <f>'24 feb'!J8</f>
        <v>0</v>
      </c>
      <c r="K17" s="64">
        <f>'24 feb'!K8</f>
        <v>20</v>
      </c>
      <c r="L17" s="64">
        <f>'24 feb'!L8</f>
        <v>68</v>
      </c>
      <c r="M17" s="10">
        <f>'24 feb'!M8</f>
        <v>79</v>
      </c>
      <c r="N17" s="10">
        <f>'24 feb'!N8</f>
        <v>53</v>
      </c>
      <c r="O17" s="10">
        <f>'24 feb'!O8</f>
        <v>59</v>
      </c>
      <c r="P17" s="64">
        <f>'24 feb'!P8</f>
        <v>63.666666666666664</v>
      </c>
    </row>
    <row r="18" spans="1:16" ht="12.75">
      <c r="A18" s="74">
        <v>43887</v>
      </c>
      <c r="B18" s="78">
        <f>'26 Feb'!B8</f>
        <v>1016</v>
      </c>
      <c r="C18" s="10">
        <f>'26 Feb'!C8</f>
        <v>4</v>
      </c>
      <c r="D18" s="10">
        <f>'26 Feb'!D8</f>
        <v>779</v>
      </c>
      <c r="E18" s="10">
        <f>'26 Feb'!E8</f>
        <v>15</v>
      </c>
      <c r="F18" s="10">
        <f>'26 Feb'!F8</f>
        <v>0</v>
      </c>
      <c r="G18" s="10">
        <f>'26 Feb'!G8</f>
        <v>13</v>
      </c>
      <c r="H18" s="10">
        <f>'26 Feb'!H8</f>
        <v>0</v>
      </c>
      <c r="I18" s="10">
        <f>'26 Feb'!I8</f>
        <v>12</v>
      </c>
      <c r="J18" s="10">
        <f>'26 Feb'!J8</f>
        <v>0</v>
      </c>
      <c r="K18" s="64">
        <f>'26 Feb'!K8</f>
        <v>13</v>
      </c>
      <c r="L18" s="64">
        <f>'26 Feb'!L8</f>
        <v>55.4</v>
      </c>
      <c r="M18" s="10">
        <f>'26 Feb'!M8</f>
        <v>91</v>
      </c>
      <c r="N18" s="10">
        <f>'26 Feb'!N8</f>
        <v>83</v>
      </c>
      <c r="O18" s="10">
        <f>'26 Feb'!O8</f>
        <v>85</v>
      </c>
      <c r="P18" s="64">
        <f>'26 Feb'!P8</f>
        <v>86.333333333333329</v>
      </c>
    </row>
    <row r="19" spans="1:16" ht="12.75">
      <c r="A19" s="74">
        <v>43889</v>
      </c>
      <c r="B19" s="10">
        <f>'28 feb'!B8</f>
        <v>1017</v>
      </c>
      <c r="C19" s="10">
        <f>'28 feb'!C8</f>
        <v>4</v>
      </c>
      <c r="D19" s="10">
        <f>'28 feb'!D8</f>
        <v>830</v>
      </c>
      <c r="E19" s="10">
        <f>'28 feb'!E8</f>
        <v>8</v>
      </c>
      <c r="F19" s="10">
        <f>'28 feb'!F8</f>
        <v>8</v>
      </c>
      <c r="G19" s="10">
        <f>'28 feb'!G8</f>
        <v>6</v>
      </c>
      <c r="H19" s="10">
        <f>'28 feb'!H8</f>
        <v>6</v>
      </c>
      <c r="I19" s="10">
        <f>'28 feb'!I8</f>
        <v>6</v>
      </c>
      <c r="J19" s="10">
        <f>'28 feb'!J8</f>
        <v>6</v>
      </c>
      <c r="K19" s="64">
        <f>'28 feb'!K8</f>
        <v>6</v>
      </c>
      <c r="L19" s="64">
        <f>'28 feb'!L8</f>
        <v>42.8</v>
      </c>
      <c r="M19" s="10">
        <f>'28 feb'!M8</f>
        <v>99</v>
      </c>
      <c r="N19" s="10">
        <f>'28 feb'!N8</f>
        <v>97</v>
      </c>
      <c r="O19" s="10">
        <f>'28 feb'!O8</f>
        <v>99</v>
      </c>
      <c r="P19" s="64">
        <f>'28 feb'!P8</f>
        <v>98.333333333333329</v>
      </c>
    </row>
  </sheetData>
  <mergeCells count="4">
    <mergeCell ref="E2:J2"/>
    <mergeCell ref="E3:F3"/>
    <mergeCell ref="G3:H3"/>
    <mergeCell ref="I3:J3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P19"/>
  <sheetViews>
    <sheetView workbookViewId="0"/>
  </sheetViews>
  <sheetFormatPr defaultColWidth="14.42578125" defaultRowHeight="15.75" customHeight="1"/>
  <sheetData>
    <row r="2" spans="1:16" ht="15.75" customHeight="1">
      <c r="E2" s="120" t="s">
        <v>2</v>
      </c>
      <c r="F2" s="121"/>
      <c r="G2" s="121"/>
      <c r="H2" s="121"/>
      <c r="I2" s="121"/>
      <c r="J2" s="122"/>
    </row>
    <row r="3" spans="1:16" ht="15.75" customHeight="1">
      <c r="E3" s="123" t="s">
        <v>9</v>
      </c>
      <c r="F3" s="122"/>
      <c r="G3" s="123" t="s">
        <v>10</v>
      </c>
      <c r="H3" s="122"/>
      <c r="I3" s="124" t="s">
        <v>11</v>
      </c>
      <c r="J3" s="122"/>
    </row>
    <row r="4" spans="1:16" ht="15.75" customHeight="1"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  <c r="G4" s="3" t="s">
        <v>6</v>
      </c>
      <c r="H4" s="3" t="s">
        <v>7</v>
      </c>
      <c r="I4" s="3" t="s">
        <v>6</v>
      </c>
      <c r="J4" s="3" t="s">
        <v>7</v>
      </c>
      <c r="K4" s="4" t="s">
        <v>14</v>
      </c>
      <c r="L4" s="4" t="s">
        <v>15</v>
      </c>
      <c r="M4" s="5" t="s">
        <v>9</v>
      </c>
      <c r="N4" s="5" t="s">
        <v>10</v>
      </c>
      <c r="O4" s="6" t="s">
        <v>11</v>
      </c>
      <c r="P4" s="4" t="s">
        <v>16</v>
      </c>
    </row>
    <row r="5" spans="1:16" ht="12.75">
      <c r="A5" s="63">
        <v>36556</v>
      </c>
      <c r="B5" s="10">
        <f>'31 jan'!B9</f>
        <v>237</v>
      </c>
      <c r="C5" s="10">
        <f>'31 jan'!C9</f>
        <v>0</v>
      </c>
      <c r="D5" s="10">
        <f>'31 jan'!D9</f>
        <v>3</v>
      </c>
      <c r="E5" s="10">
        <f>'31 jan'!E9</f>
        <v>0</v>
      </c>
      <c r="F5" s="10">
        <f>'31 jan'!F9</f>
        <v>-2</v>
      </c>
      <c r="G5" s="10">
        <f>'31 jan'!G9</f>
        <v>12</v>
      </c>
      <c r="H5" s="10">
        <f>'31 jan'!H9</f>
        <v>9</v>
      </c>
      <c r="I5" s="10">
        <f>'31 jan'!I9</f>
        <v>9</v>
      </c>
      <c r="J5" s="10">
        <f>'31 jan'!J9</f>
        <v>3</v>
      </c>
      <c r="K5" s="64">
        <f>'31 jan'!K9</f>
        <v>6</v>
      </c>
      <c r="L5" s="64">
        <f>'31 jan'!L9</f>
        <v>42.8</v>
      </c>
      <c r="M5" s="10">
        <f>'31 jan'!M9</f>
        <v>99</v>
      </c>
      <c r="N5" s="10">
        <f>'31 jan'!N9</f>
        <v>39</v>
      </c>
      <c r="O5" s="10">
        <f>'31 jan'!O9</f>
        <v>49</v>
      </c>
      <c r="P5" s="64">
        <f>'31 jan'!P9</f>
        <v>62.333333333333336</v>
      </c>
    </row>
    <row r="6" spans="1:16" ht="12.75">
      <c r="A6" s="74">
        <v>43863</v>
      </c>
      <c r="B6" s="10">
        <f>'2 Feb'!B9</f>
        <v>340</v>
      </c>
      <c r="C6" s="10">
        <f>'2 Feb'!C9</f>
        <v>0</v>
      </c>
      <c r="D6" s="10">
        <f>'2 Feb'!D9</f>
        <v>7</v>
      </c>
      <c r="E6" s="10">
        <f>'2 Feb'!E9</f>
        <v>7</v>
      </c>
      <c r="F6" s="10">
        <f>'2 Feb'!F9</f>
        <v>5</v>
      </c>
      <c r="G6" s="10">
        <f>'2 Feb'!G9</f>
        <v>13</v>
      </c>
      <c r="H6" s="10">
        <f>'2 Feb'!H9</f>
        <v>10</v>
      </c>
      <c r="I6" s="10">
        <f>'2 Feb'!I9</f>
        <v>10</v>
      </c>
      <c r="J6" s="10">
        <f>'2 Feb'!J9</f>
        <v>4</v>
      </c>
      <c r="K6" s="64">
        <f>'2 Feb'!K9</f>
        <v>8.5</v>
      </c>
      <c r="L6" s="64">
        <f>'2 Feb'!L9</f>
        <v>47.3</v>
      </c>
      <c r="M6" s="10">
        <f>'2 Feb'!M9</f>
        <v>58</v>
      </c>
      <c r="N6" s="10">
        <f>'2 Feb'!N9</f>
        <v>44</v>
      </c>
      <c r="O6" s="10">
        <f>'2 Feb'!O9</f>
        <v>67</v>
      </c>
      <c r="P6" s="64">
        <f>'2 Feb'!P9</f>
        <v>56.333333333333336</v>
      </c>
    </row>
    <row r="7" spans="1:16" ht="12.75">
      <c r="A7" s="74">
        <v>43865</v>
      </c>
      <c r="B7" s="10">
        <f>'4 Feb'!B9</f>
        <v>480</v>
      </c>
      <c r="C7" s="10">
        <f>'4 Feb'!C9</f>
        <v>0</v>
      </c>
      <c r="D7" s="10">
        <f>'4 Feb'!D9</f>
        <v>20</v>
      </c>
      <c r="E7" s="10">
        <f>'4 Feb'!E9</f>
        <v>6</v>
      </c>
      <c r="F7" s="10">
        <f>'4 Feb'!F9</f>
        <v>2</v>
      </c>
      <c r="G7" s="10">
        <f>'4 Feb'!G9</f>
        <v>15</v>
      </c>
      <c r="H7" s="10">
        <f>'4 Feb'!H9</f>
        <v>11</v>
      </c>
      <c r="I7" s="10">
        <f>'4 Feb'!I9</f>
        <v>11</v>
      </c>
      <c r="J7" s="10">
        <f>'4 Feb'!J9</f>
        <v>4</v>
      </c>
      <c r="K7" s="64">
        <f>'4 Feb'!K9</f>
        <v>8.5</v>
      </c>
      <c r="L7" s="64">
        <f>'4 Feb'!L9</f>
        <v>47.3</v>
      </c>
      <c r="M7" s="10">
        <f>'4 Feb'!M9</f>
        <v>91</v>
      </c>
      <c r="N7" s="10">
        <f>'4 Feb'!N9</f>
        <v>46</v>
      </c>
      <c r="O7" s="10">
        <f>'4 Feb'!O9</f>
        <v>63</v>
      </c>
      <c r="P7" s="64">
        <f>'4 Feb'!P9</f>
        <v>66.666666666666671</v>
      </c>
    </row>
    <row r="8" spans="1:16" ht="12.75">
      <c r="A8" s="74">
        <v>43867</v>
      </c>
      <c r="B8" s="10">
        <f>'6 feb'!B9</f>
        <v>591</v>
      </c>
      <c r="C8" s="10">
        <f>'6 feb'!C9</f>
        <v>0</v>
      </c>
      <c r="D8" s="10">
        <f>'6 feb'!D9</f>
        <v>34</v>
      </c>
      <c r="E8" s="10">
        <f>'6 feb'!E9</f>
        <v>5</v>
      </c>
      <c r="F8" s="10">
        <f>'6 feb'!F9</f>
        <v>4</v>
      </c>
      <c r="G8" s="10">
        <f>'6 feb'!G9</f>
        <v>4</v>
      </c>
      <c r="H8" s="10">
        <f>'6 feb'!H9</f>
        <v>4</v>
      </c>
      <c r="I8" s="10">
        <f>'6 feb'!I9</f>
        <v>4</v>
      </c>
      <c r="J8" s="10">
        <f>'6 feb'!J9</f>
        <v>3</v>
      </c>
      <c r="K8" s="64">
        <f>'6 feb'!K9</f>
        <v>4</v>
      </c>
      <c r="L8" s="64">
        <f>'6 feb'!L9</f>
        <v>39.200000000000003</v>
      </c>
      <c r="M8" s="10">
        <f>'6 feb'!M9</f>
        <v>82</v>
      </c>
      <c r="N8" s="10">
        <f>'6 feb'!N9</f>
        <v>100</v>
      </c>
      <c r="O8" s="10">
        <f>'6 feb'!O9</f>
        <v>100</v>
      </c>
      <c r="P8" s="64">
        <f>'6 feb'!P9</f>
        <v>94</v>
      </c>
    </row>
    <row r="9" spans="1:16" ht="12.75">
      <c r="A9" s="74">
        <v>43869</v>
      </c>
      <c r="B9" s="10">
        <f>'8 Feb'!B9</f>
        <v>733</v>
      </c>
      <c r="C9" s="10">
        <f>'8 Feb'!C9</f>
        <v>0</v>
      </c>
      <c r="D9" s="10">
        <f>'8 Feb'!D9</f>
        <v>59</v>
      </c>
      <c r="E9" s="10">
        <f>'8 Feb'!E9</f>
        <v>5</v>
      </c>
      <c r="F9" s="10">
        <f>'8 Feb'!F9</f>
        <v>5</v>
      </c>
      <c r="G9" s="10">
        <f>'8 Feb'!G9</f>
        <v>8</v>
      </c>
      <c r="H9" s="10">
        <f>'8 Feb'!H9</f>
        <v>7</v>
      </c>
      <c r="I9" s="10">
        <f>'8 Feb'!I9</f>
        <v>7</v>
      </c>
      <c r="J9" s="10">
        <f>'8 Feb'!J9</f>
        <v>3</v>
      </c>
      <c r="K9" s="64">
        <f>'8 Feb'!K9</f>
        <v>6</v>
      </c>
      <c r="L9" s="64">
        <f>'8 Feb'!L9</f>
        <v>42.8</v>
      </c>
      <c r="M9" s="10">
        <f>'8 Feb'!M9</f>
        <v>100</v>
      </c>
      <c r="N9" s="10">
        <f>'8 Feb'!N9</f>
        <v>76</v>
      </c>
      <c r="O9" s="10">
        <f>'8 Feb'!O9</f>
        <v>92</v>
      </c>
      <c r="P9" s="64">
        <f>'8 Feb'!P9</f>
        <v>89.333333333333329</v>
      </c>
    </row>
    <row r="10" spans="1:16" ht="12.75">
      <c r="A10" s="74">
        <v>43871</v>
      </c>
      <c r="B10" s="10">
        <f>'10 Feb'!B9</f>
        <v>830</v>
      </c>
      <c r="C10" s="10">
        <f>'10 Feb'!C9</f>
        <v>3</v>
      </c>
      <c r="D10" s="10">
        <f>'10 Feb'!D9</f>
        <v>88</v>
      </c>
      <c r="E10" s="10">
        <f>'10 Feb'!E9</f>
        <v>4</v>
      </c>
      <c r="F10" s="10">
        <f>'10 Feb'!F9</f>
        <v>4</v>
      </c>
      <c r="G10" s="10">
        <f>'10 Feb'!G9</f>
        <v>15</v>
      </c>
      <c r="H10" s="10">
        <f>'10 Feb'!H9</f>
        <v>12</v>
      </c>
      <c r="I10" s="10">
        <f>'10 Feb'!I9</f>
        <v>12</v>
      </c>
      <c r="J10" s="10">
        <f>'10 Feb'!J9</f>
        <v>9</v>
      </c>
      <c r="K10" s="64">
        <f>'10 Feb'!K9</f>
        <v>10.5</v>
      </c>
      <c r="L10" s="64">
        <f>'10 Feb'!L9</f>
        <v>50.9</v>
      </c>
      <c r="M10" s="10">
        <f>'10 Feb'!M9</f>
        <v>89</v>
      </c>
      <c r="N10" s="10">
        <f>'10 Feb'!N9</f>
        <v>56</v>
      </c>
      <c r="O10" s="10">
        <f>'10 Feb'!O9</f>
        <v>70</v>
      </c>
      <c r="P10" s="64">
        <f>'10 Feb'!P9</f>
        <v>71.666666666666671</v>
      </c>
    </row>
    <row r="11" spans="1:16" ht="12.75">
      <c r="A11" s="74">
        <v>43873</v>
      </c>
      <c r="B11" s="10">
        <f>'12 Feb'!B9</f>
        <v>889</v>
      </c>
      <c r="C11" s="10">
        <f>'12 Feb'!C9</f>
        <v>4</v>
      </c>
      <c r="D11" s="10">
        <f>'12 Feb'!D9</f>
        <v>127</v>
      </c>
      <c r="E11" s="10">
        <f>'12 Feb'!E9</f>
        <v>7</v>
      </c>
      <c r="F11" s="10">
        <f>'12 Feb'!F9</f>
        <v>3</v>
      </c>
      <c r="G11" s="10">
        <f>'12 Feb'!G9</f>
        <v>17</v>
      </c>
      <c r="H11" s="10">
        <f>'12 Feb'!H9</f>
        <v>14</v>
      </c>
      <c r="I11" s="10">
        <f>'12 Feb'!I9</f>
        <v>14</v>
      </c>
      <c r="J11" s="10">
        <f>'12 Feb'!J9</f>
        <v>10</v>
      </c>
      <c r="K11" s="64">
        <f>'12 Feb'!K9</f>
        <v>12</v>
      </c>
      <c r="L11" s="64">
        <f>'12 Feb'!L9</f>
        <v>53.6</v>
      </c>
      <c r="M11" s="10">
        <f>'12 Feb'!M9</f>
        <v>100</v>
      </c>
      <c r="N11" s="10">
        <f>'12 Feb'!N9</f>
        <v>56</v>
      </c>
      <c r="O11" s="10">
        <f>'12 Feb'!O9</f>
        <v>88</v>
      </c>
      <c r="P11" s="64">
        <f>'12 Feb'!P9</f>
        <v>81.333333333333329</v>
      </c>
    </row>
    <row r="12" spans="1:16" ht="12.75">
      <c r="A12" s="74">
        <v>43875</v>
      </c>
      <c r="B12" s="10">
        <f>'14 Feb'!B9</f>
        <v>934</v>
      </c>
      <c r="C12" s="10">
        <f>'14 Feb'!C9</f>
        <v>6</v>
      </c>
      <c r="D12" s="10">
        <f>'14 Feb'!D9</f>
        <v>193</v>
      </c>
      <c r="E12" s="10">
        <f>'14 Feb'!E9</f>
        <v>12</v>
      </c>
      <c r="F12" s="10">
        <f>'14 Feb'!F9</f>
        <v>11</v>
      </c>
      <c r="G12" s="10">
        <f>'14 Feb'!G9</f>
        <v>17</v>
      </c>
      <c r="H12" s="10">
        <f>'14 Feb'!H9</f>
        <v>15</v>
      </c>
      <c r="I12" s="10">
        <f>'14 Feb'!I9</f>
        <v>15</v>
      </c>
      <c r="J12" s="10">
        <f>'14 Feb'!J9</f>
        <v>8</v>
      </c>
      <c r="K12" s="64">
        <f>'14 Feb'!K9</f>
        <v>13.5</v>
      </c>
      <c r="L12" s="64">
        <f>'14 Feb'!L9</f>
        <v>56.3</v>
      </c>
      <c r="M12" s="10">
        <f>'14 Feb'!M9</f>
        <v>100</v>
      </c>
      <c r="N12" s="10">
        <f>'14 Feb'!N9</f>
        <v>92</v>
      </c>
      <c r="O12" s="10">
        <f>'14 Feb'!O9</f>
        <v>100</v>
      </c>
      <c r="P12" s="64">
        <f>'14 Feb'!P9</f>
        <v>97.333333333333329</v>
      </c>
    </row>
    <row r="13" spans="1:16" ht="12.75">
      <c r="A13" s="74">
        <v>43877</v>
      </c>
      <c r="B13" s="10">
        <f>'16 Feb'!C9</f>
        <v>973</v>
      </c>
      <c r="C13" s="10">
        <f>'16 Feb'!D9</f>
        <v>6</v>
      </c>
      <c r="D13" s="10">
        <f>'16 Feb'!E9</f>
        <v>280</v>
      </c>
      <c r="E13" s="10">
        <f>'16 Feb'!F9</f>
        <v>-2</v>
      </c>
      <c r="F13" s="10">
        <f>'16 Feb'!G9</f>
        <v>-3</v>
      </c>
      <c r="G13" s="10">
        <f>'16 Feb'!H9</f>
        <v>5</v>
      </c>
      <c r="H13" s="10">
        <f>'16 Feb'!I9</f>
        <v>2</v>
      </c>
      <c r="I13" s="10">
        <f>'16 Feb'!J9</f>
        <v>3</v>
      </c>
      <c r="J13" s="10">
        <f>'16 Feb'!K9</f>
        <v>0</v>
      </c>
      <c r="K13" s="64">
        <f>'16 Feb'!L9</f>
        <v>1</v>
      </c>
      <c r="L13" s="64">
        <f>'16 Feb'!M9</f>
        <v>33.799999999999997</v>
      </c>
      <c r="M13" s="10">
        <f>'16 Feb'!N9</f>
        <v>100</v>
      </c>
      <c r="N13" s="10">
        <f>'16 Feb'!O9</f>
        <v>54</v>
      </c>
      <c r="O13" s="10">
        <f>'16 Feb'!P9</f>
        <v>62</v>
      </c>
      <c r="P13" s="64">
        <f>'16 Feb'!Q9</f>
        <v>72</v>
      </c>
    </row>
    <row r="14" spans="1:16" ht="12.75">
      <c r="A14" s="74">
        <v>43879</v>
      </c>
      <c r="B14" s="10">
        <f>'18 feb'!B9</f>
        <v>982</v>
      </c>
      <c r="C14" s="10">
        <f>'18 feb'!C9</f>
        <v>6</v>
      </c>
      <c r="D14" s="10">
        <f>'18 feb'!D9</f>
        <v>361</v>
      </c>
      <c r="E14" s="10">
        <f>'18 feb'!E9</f>
        <v>1</v>
      </c>
      <c r="F14" s="10">
        <f>'18 feb'!F9</f>
        <v>-1</v>
      </c>
      <c r="G14" s="10">
        <f>'18 feb'!G9</f>
        <v>12</v>
      </c>
      <c r="H14" s="10">
        <f>'18 feb'!H9</f>
        <v>10</v>
      </c>
      <c r="I14" s="10">
        <f>'18 feb'!I9</f>
        <v>10</v>
      </c>
      <c r="J14" s="10">
        <f>'18 feb'!J9</f>
        <v>6</v>
      </c>
      <c r="K14" s="64">
        <f>'18 feb'!K9</f>
        <v>8</v>
      </c>
      <c r="L14" s="64">
        <f>'18 feb'!L9</f>
        <v>46.4</v>
      </c>
      <c r="M14" s="10">
        <f>'18 feb'!M9</f>
        <v>82</v>
      </c>
      <c r="N14" s="10">
        <f>'18 feb'!N9</f>
        <v>31</v>
      </c>
      <c r="O14" s="10">
        <f>'18 feb'!O9</f>
        <v>44</v>
      </c>
      <c r="P14" s="64">
        <f>'18 feb'!P9</f>
        <v>52.333333333333336</v>
      </c>
    </row>
    <row r="15" spans="1:16" ht="12.75">
      <c r="A15" s="74">
        <v>43881</v>
      </c>
      <c r="B15" s="10">
        <f>'20 feb'!B9</f>
        <v>987</v>
      </c>
      <c r="C15" s="10">
        <f>'20 feb'!C9</f>
        <v>6</v>
      </c>
      <c r="D15" s="10">
        <f>'20 feb'!D9</f>
        <v>474</v>
      </c>
      <c r="E15" s="10">
        <f>'20 feb'!E9</f>
        <v>5</v>
      </c>
      <c r="F15" s="10">
        <f>'20 feb'!F9</f>
        <v>2</v>
      </c>
      <c r="G15" s="10">
        <f>'20 feb'!G9</f>
        <v>17</v>
      </c>
      <c r="H15" s="10">
        <f>'20 feb'!H9</f>
        <v>15</v>
      </c>
      <c r="I15" s="10">
        <f>'20 feb'!I9</f>
        <v>15</v>
      </c>
      <c r="J15" s="10">
        <f>'20 feb'!J9</f>
        <v>10</v>
      </c>
      <c r="K15" s="64">
        <f>'20 feb'!K9</f>
        <v>12.5</v>
      </c>
      <c r="L15" s="64">
        <f>'20 feb'!L9</f>
        <v>54.5</v>
      </c>
      <c r="M15" s="10">
        <f>'20 feb'!M9</f>
        <v>86</v>
      </c>
      <c r="N15" s="10">
        <f>'20 feb'!N9</f>
        <v>31</v>
      </c>
      <c r="O15" s="10">
        <f>'20 feb'!O9</f>
        <v>47</v>
      </c>
      <c r="P15" s="64">
        <f>'20 feb'!P9</f>
        <v>54.666666666666664</v>
      </c>
    </row>
    <row r="16" spans="1:16" ht="12.75">
      <c r="A16" s="74">
        <v>43883</v>
      </c>
      <c r="B16" s="10">
        <f>'22 feb'!B9</f>
        <v>989</v>
      </c>
      <c r="C16" s="10">
        <f>'22 feb'!C9</f>
        <v>6</v>
      </c>
      <c r="D16" s="10">
        <f>'22 feb'!D9</f>
        <v>597</v>
      </c>
      <c r="E16" s="10">
        <f>'22 feb'!E9</f>
        <v>7</v>
      </c>
      <c r="F16" s="10">
        <f>'22 feb'!F9</f>
        <v>3</v>
      </c>
      <c r="G16" s="10">
        <f>'22 feb'!G9</f>
        <v>16</v>
      </c>
      <c r="H16" s="10">
        <f>'22 feb'!H9</f>
        <v>14</v>
      </c>
      <c r="I16" s="10">
        <f>'22 feb'!I9</f>
        <v>14</v>
      </c>
      <c r="J16" s="10">
        <f>'22 feb'!J9</f>
        <v>7</v>
      </c>
      <c r="K16" s="64">
        <f>'22 feb'!K9</f>
        <v>10.5</v>
      </c>
      <c r="L16" s="64">
        <f>'22 feb'!L9</f>
        <v>50.9</v>
      </c>
      <c r="M16" s="10">
        <f>'22 feb'!M9</f>
        <v>85</v>
      </c>
      <c r="N16" s="10">
        <f>'22 feb'!N9</f>
        <v>26</v>
      </c>
      <c r="O16" s="10">
        <f>'22 feb'!O9</f>
        <v>44</v>
      </c>
      <c r="P16" s="64">
        <f>'22 feb'!P9</f>
        <v>51.666666666666664</v>
      </c>
    </row>
    <row r="17" spans="1:16" ht="12.75">
      <c r="A17" s="74">
        <v>43885</v>
      </c>
      <c r="B17" s="10">
        <f>'24 feb'!B9</f>
        <v>989</v>
      </c>
      <c r="C17" s="10">
        <f>'24 feb'!C9</f>
        <v>6</v>
      </c>
      <c r="D17" s="10">
        <f>'24 feb'!D9</f>
        <v>663</v>
      </c>
      <c r="E17" s="10">
        <f>'24 feb'!E9</f>
        <v>15</v>
      </c>
      <c r="F17" s="10">
        <f>'24 feb'!F9</f>
        <v>13</v>
      </c>
      <c r="G17" s="10">
        <f>'24 feb'!G9</f>
        <v>25</v>
      </c>
      <c r="H17" s="10">
        <f>'24 feb'!H9</f>
        <v>22</v>
      </c>
      <c r="I17" s="10">
        <f>'24 feb'!I9</f>
        <v>22</v>
      </c>
      <c r="J17" s="10">
        <f>'24 feb'!J9</f>
        <v>18</v>
      </c>
      <c r="K17" s="64">
        <f>'24 feb'!K9</f>
        <v>20</v>
      </c>
      <c r="L17" s="64">
        <f>'24 feb'!L9</f>
        <v>68</v>
      </c>
      <c r="M17" s="10">
        <f>'24 feb'!M9</f>
        <v>64</v>
      </c>
      <c r="N17" s="10">
        <f>'24 feb'!N9</f>
        <v>48</v>
      </c>
      <c r="O17" s="10">
        <f>'24 feb'!O9</f>
        <v>61</v>
      </c>
      <c r="P17" s="64">
        <f>'24 feb'!P9</f>
        <v>57.666666666666664</v>
      </c>
    </row>
    <row r="18" spans="1:16" ht="12.75">
      <c r="A18" s="74">
        <v>43887</v>
      </c>
      <c r="B18" s="10">
        <f>'26 Feb'!B9</f>
        <v>989</v>
      </c>
      <c r="C18" s="10">
        <f>'26 Feb'!C9</f>
        <v>6</v>
      </c>
      <c r="D18" s="10">
        <f>'26 Feb'!D9</f>
        <v>733</v>
      </c>
      <c r="E18" s="10">
        <f>'26 Feb'!E9</f>
        <v>11</v>
      </c>
      <c r="F18" s="10">
        <f>'26 Feb'!F9</f>
        <v>9</v>
      </c>
      <c r="G18" s="10">
        <f>'26 Feb'!G9</f>
        <v>11</v>
      </c>
      <c r="H18" s="10">
        <f>'26 Feb'!H9</f>
        <v>11</v>
      </c>
      <c r="I18" s="10">
        <f>'26 Feb'!I9</f>
        <v>11</v>
      </c>
      <c r="J18" s="10">
        <f>'26 Feb'!J9</f>
        <v>9</v>
      </c>
      <c r="K18" s="64">
        <f>'26 Feb'!K9</f>
        <v>11</v>
      </c>
      <c r="L18" s="64">
        <f>'26 Feb'!L9</f>
        <v>51.8</v>
      </c>
      <c r="M18" s="10">
        <f>'26 Feb'!M9</f>
        <v>98</v>
      </c>
      <c r="N18" s="10">
        <f>'26 Feb'!N9</f>
        <v>76</v>
      </c>
      <c r="O18" s="10">
        <f>'26 Feb'!O9</f>
        <v>74</v>
      </c>
      <c r="P18" s="64">
        <f>'26 Feb'!P9</f>
        <v>82.666666666666671</v>
      </c>
    </row>
    <row r="19" spans="1:16" ht="12.75">
      <c r="A19" s="74">
        <v>43889</v>
      </c>
      <c r="B19" s="10">
        <f>'28 feb'!B9</f>
        <v>990</v>
      </c>
      <c r="C19" s="10">
        <f>'28 feb'!C9</f>
        <v>6</v>
      </c>
      <c r="D19" s="10">
        <f>'28 feb'!D9</f>
        <v>821</v>
      </c>
      <c r="E19" s="10">
        <f>'28 feb'!E9</f>
        <v>8</v>
      </c>
      <c r="F19" s="10">
        <f>'28 feb'!F9</f>
        <v>7</v>
      </c>
      <c r="G19" s="10">
        <f>'28 feb'!G9</f>
        <v>6</v>
      </c>
      <c r="H19" s="10">
        <f>'28 feb'!H9</f>
        <v>6</v>
      </c>
      <c r="I19" s="10">
        <f>'28 feb'!I9</f>
        <v>6</v>
      </c>
      <c r="J19" s="10">
        <f>'28 feb'!J9</f>
        <v>6</v>
      </c>
      <c r="K19" s="64">
        <f>'28 feb'!K9</f>
        <v>6</v>
      </c>
      <c r="L19" s="64">
        <f>'28 feb'!L9</f>
        <v>42.8</v>
      </c>
      <c r="M19" s="10">
        <f>'28 feb'!M9</f>
        <v>100</v>
      </c>
      <c r="N19" s="10">
        <f>'28 feb'!N9</f>
        <v>100</v>
      </c>
      <c r="O19" s="10">
        <f>'28 feb'!O9</f>
        <v>100</v>
      </c>
      <c r="P19" s="64">
        <f>'28 feb'!P9</f>
        <v>100</v>
      </c>
    </row>
  </sheetData>
  <mergeCells count="4">
    <mergeCell ref="E2:J2"/>
    <mergeCell ref="E3:F3"/>
    <mergeCell ref="G3:H3"/>
    <mergeCell ref="I3:J3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Q19"/>
  <sheetViews>
    <sheetView workbookViewId="0"/>
  </sheetViews>
  <sheetFormatPr defaultColWidth="14.42578125" defaultRowHeight="15.75" customHeight="1"/>
  <sheetData>
    <row r="2" spans="2:17" ht="15.75" customHeight="1">
      <c r="F2" s="120" t="s">
        <v>2</v>
      </c>
      <c r="G2" s="121"/>
      <c r="H2" s="121"/>
      <c r="I2" s="121"/>
      <c r="J2" s="121"/>
      <c r="K2" s="122"/>
    </row>
    <row r="3" spans="2:17" ht="15.75" customHeight="1">
      <c r="F3" s="123" t="s">
        <v>9</v>
      </c>
      <c r="G3" s="122"/>
      <c r="H3" s="123" t="s">
        <v>10</v>
      </c>
      <c r="I3" s="122"/>
      <c r="J3" s="124" t="s">
        <v>11</v>
      </c>
      <c r="K3" s="122"/>
    </row>
    <row r="4" spans="2:17" ht="15.75" customHeight="1">
      <c r="C4" s="2" t="s">
        <v>3</v>
      </c>
      <c r="D4" s="2" t="s">
        <v>4</v>
      </c>
      <c r="E4" s="2" t="s">
        <v>5</v>
      </c>
      <c r="F4" s="3" t="s">
        <v>6</v>
      </c>
      <c r="G4" s="3" t="s">
        <v>7</v>
      </c>
      <c r="H4" s="3" t="s">
        <v>6</v>
      </c>
      <c r="I4" s="3" t="s">
        <v>7</v>
      </c>
      <c r="J4" s="3" t="s">
        <v>6</v>
      </c>
      <c r="K4" s="3" t="s">
        <v>7</v>
      </c>
      <c r="L4" s="4" t="s">
        <v>14</v>
      </c>
      <c r="M4" s="4" t="s">
        <v>15</v>
      </c>
      <c r="N4" s="5" t="s">
        <v>9</v>
      </c>
      <c r="O4" s="5" t="s">
        <v>10</v>
      </c>
      <c r="P4" s="6" t="s">
        <v>11</v>
      </c>
      <c r="Q4" s="4" t="s">
        <v>16</v>
      </c>
    </row>
    <row r="5" spans="2:17" ht="12.75">
      <c r="B5" s="63">
        <v>36556</v>
      </c>
      <c r="C5" s="10">
        <f>'31 jan'!B10</f>
        <v>240</v>
      </c>
      <c r="D5" s="10">
        <f>'31 jan'!C10</f>
        <v>0</v>
      </c>
      <c r="E5" s="10">
        <f>'31 jan'!D10</f>
        <v>7</v>
      </c>
      <c r="F5" s="10">
        <f>'31 jan'!E10</f>
        <v>4</v>
      </c>
      <c r="G5" s="10">
        <f>'31 jan'!F10</f>
        <v>4</v>
      </c>
      <c r="H5" s="10">
        <f>'31 jan'!G10</f>
        <v>13</v>
      </c>
      <c r="I5" s="10">
        <f>'31 jan'!H10</f>
        <v>13</v>
      </c>
      <c r="J5" s="10">
        <f>'31 jan'!I10</f>
        <v>7</v>
      </c>
      <c r="K5" s="10">
        <f>'31 jan'!J10</f>
        <v>7</v>
      </c>
      <c r="L5" s="64">
        <f>'31 jan'!K10</f>
        <v>7</v>
      </c>
      <c r="M5" s="64">
        <f>'31 jan'!L10</f>
        <v>44.6</v>
      </c>
      <c r="N5" s="10">
        <f>'31 jan'!M10</f>
        <v>88</v>
      </c>
      <c r="O5" s="10">
        <f>'31 jan'!N10</f>
        <v>39</v>
      </c>
      <c r="P5" s="10">
        <f>'31 jan'!O10</f>
        <v>62</v>
      </c>
      <c r="Q5" s="64">
        <f>'31 jan'!P10</f>
        <v>63</v>
      </c>
    </row>
    <row r="6" spans="2:17" ht="12.75">
      <c r="B6" s="74">
        <v>43863</v>
      </c>
      <c r="C6" s="10">
        <f>'2 Feb'!B10</f>
        <v>333</v>
      </c>
      <c r="D6" s="10">
        <f>'2 Feb'!C10</f>
        <v>0</v>
      </c>
      <c r="E6" s="10">
        <f>'2 Feb'!D10</f>
        <v>12</v>
      </c>
      <c r="F6" s="10">
        <f>'2 Feb'!E10</f>
        <v>11</v>
      </c>
      <c r="G6" s="10">
        <f>'2 Feb'!F10</f>
        <v>11</v>
      </c>
      <c r="H6" s="10">
        <f>'2 Feb'!G10</f>
        <v>10</v>
      </c>
      <c r="I6" s="10">
        <f>'2 Feb'!H10</f>
        <v>10</v>
      </c>
      <c r="J6" s="10">
        <f>'2 Feb'!I10</f>
        <v>9</v>
      </c>
      <c r="K6" s="10">
        <f>'2 Feb'!J10</f>
        <v>9</v>
      </c>
      <c r="L6" s="64">
        <f>'2 Feb'!K10</f>
        <v>10</v>
      </c>
      <c r="M6" s="64">
        <f>'2 Feb'!L10</f>
        <v>50</v>
      </c>
      <c r="N6" s="10">
        <f>'2 Feb'!M10</f>
        <v>57</v>
      </c>
      <c r="O6" s="10">
        <f>'2 Feb'!N10</f>
        <v>81</v>
      </c>
      <c r="P6" s="10">
        <f>'2 Feb'!O10</f>
        <v>86</v>
      </c>
      <c r="Q6" s="64">
        <f>'2 Feb'!P10</f>
        <v>74.666666666666671</v>
      </c>
    </row>
    <row r="7" spans="2:17" ht="12.75">
      <c r="B7" s="74">
        <v>43865</v>
      </c>
      <c r="C7" s="10">
        <f>'4 Feb'!B10</f>
        <v>476</v>
      </c>
      <c r="D7" s="10">
        <f>'4 Feb'!C10</f>
        <v>0</v>
      </c>
      <c r="E7" s="10">
        <f>'4 Feb'!D10</f>
        <v>20</v>
      </c>
      <c r="F7" s="10">
        <f>'4 Feb'!E10</f>
        <v>9</v>
      </c>
      <c r="G7" s="10">
        <f>'4 Feb'!F10</f>
        <v>9</v>
      </c>
      <c r="H7" s="10">
        <f>'4 Feb'!G10</f>
        <v>14</v>
      </c>
      <c r="I7" s="10">
        <f>'4 Feb'!H10</f>
        <v>14</v>
      </c>
      <c r="J7" s="10">
        <f>'4 Feb'!I10</f>
        <v>10</v>
      </c>
      <c r="K7" s="10">
        <f>'4 Feb'!J10</f>
        <v>10</v>
      </c>
      <c r="L7" s="64">
        <f>'4 Feb'!K10</f>
        <v>10</v>
      </c>
      <c r="M7" s="64">
        <f>'4 Feb'!L10</f>
        <v>50</v>
      </c>
      <c r="N7" s="10">
        <f>'4 Feb'!M10</f>
        <v>87</v>
      </c>
      <c r="O7" s="10">
        <f>'4 Feb'!N10</f>
        <v>57</v>
      </c>
      <c r="P7" s="10">
        <f>'4 Feb'!O10</f>
        <v>76</v>
      </c>
      <c r="Q7" s="64">
        <f>'4 Feb'!P10</f>
        <v>73.333333333333329</v>
      </c>
    </row>
    <row r="8" spans="2:17" ht="12.75">
      <c r="B8" s="74">
        <v>43867</v>
      </c>
      <c r="C8" s="10">
        <f>'6 feb'!B10</f>
        <v>600</v>
      </c>
      <c r="D8" s="10">
        <f>'6 feb'!C10</f>
        <v>0</v>
      </c>
      <c r="E8" s="10">
        <f>'6 feb'!D10</f>
        <v>37</v>
      </c>
      <c r="F8" s="10">
        <f>'6 feb'!E10</f>
        <v>11</v>
      </c>
      <c r="G8" s="10">
        <f>'6 feb'!F10</f>
        <v>11</v>
      </c>
      <c r="H8" s="10">
        <f>'6 feb'!G10</f>
        <v>7</v>
      </c>
      <c r="I8" s="10">
        <f>'6 feb'!H10</f>
        <v>7</v>
      </c>
      <c r="J8" s="10">
        <f>'6 feb'!I10</f>
        <v>8</v>
      </c>
      <c r="K8" s="10">
        <f>'6 feb'!J10</f>
        <v>7</v>
      </c>
      <c r="L8" s="64">
        <f>'6 feb'!K10</f>
        <v>7.5</v>
      </c>
      <c r="M8" s="64">
        <f>'6 feb'!L10</f>
        <v>45.5</v>
      </c>
      <c r="N8" s="10">
        <f>'6 feb'!M10</f>
        <v>75</v>
      </c>
      <c r="O8" s="10">
        <f>'6 feb'!N10</f>
        <v>97</v>
      </c>
      <c r="P8" s="10">
        <f>'6 feb'!O10</f>
        <v>95</v>
      </c>
      <c r="Q8" s="64">
        <f>'6 feb'!P10</f>
        <v>89</v>
      </c>
    </row>
    <row r="9" spans="2:17" ht="12.75">
      <c r="B9" s="74">
        <v>43869</v>
      </c>
      <c r="C9" s="10">
        <f>'8 Feb'!B10</f>
        <v>698</v>
      </c>
      <c r="D9" s="10">
        <f>'8 Feb'!C10</f>
        <v>0</v>
      </c>
      <c r="E9" s="10">
        <f>'8 Feb'!D10</f>
        <v>55</v>
      </c>
      <c r="F9" s="10">
        <f>'8 Feb'!E10</f>
        <v>7</v>
      </c>
      <c r="G9" s="10">
        <f>'8 Feb'!F10</f>
        <v>7</v>
      </c>
      <c r="H9" s="10">
        <f>'8 Feb'!G10</f>
        <v>11</v>
      </c>
      <c r="I9" s="10">
        <f>'8 Feb'!H10</f>
        <v>11</v>
      </c>
      <c r="J9" s="10">
        <f>'8 Feb'!I10</f>
        <v>8</v>
      </c>
      <c r="K9" s="10">
        <f>'8 Feb'!J10</f>
        <v>8</v>
      </c>
      <c r="L9" s="64">
        <f>'8 Feb'!K10</f>
        <v>8</v>
      </c>
      <c r="M9" s="64">
        <f>'8 Feb'!L10</f>
        <v>46.4</v>
      </c>
      <c r="N9" s="10">
        <f>'8 Feb'!M10</f>
        <v>84</v>
      </c>
      <c r="O9" s="10">
        <f>'8 Feb'!N10</f>
        <v>56</v>
      </c>
      <c r="P9" s="10">
        <f>'8 Feb'!O10</f>
        <v>71</v>
      </c>
      <c r="Q9" s="64">
        <f>'8 Feb'!P10</f>
        <v>70.333333333333329</v>
      </c>
    </row>
    <row r="10" spans="2:17" ht="12.75">
      <c r="B10" s="74">
        <v>43871</v>
      </c>
      <c r="C10" s="10">
        <f>'10 Feb'!B10</f>
        <v>771</v>
      </c>
      <c r="D10" s="10">
        <f>'10 Feb'!C10</f>
        <v>1</v>
      </c>
      <c r="E10" s="10">
        <f>'10 Feb'!D10</f>
        <v>105</v>
      </c>
      <c r="F10" s="10">
        <f>'10 Feb'!E10</f>
        <v>7</v>
      </c>
      <c r="G10" s="10">
        <f>'10 Feb'!F10</f>
        <v>7</v>
      </c>
      <c r="H10" s="10">
        <f>'10 Feb'!G10</f>
        <v>11</v>
      </c>
      <c r="I10" s="10">
        <f>'10 Feb'!H10</f>
        <v>11</v>
      </c>
      <c r="J10" s="10">
        <f>'10 Feb'!I10</f>
        <v>10</v>
      </c>
      <c r="K10" s="10">
        <f>'10 Feb'!J10</f>
        <v>10</v>
      </c>
      <c r="L10" s="64">
        <f>'10 Feb'!K10</f>
        <v>10</v>
      </c>
      <c r="M10" s="64">
        <f>'10 Feb'!L10</f>
        <v>50</v>
      </c>
      <c r="N10" s="10">
        <f>'10 Feb'!M10</f>
        <v>91</v>
      </c>
      <c r="O10" s="10">
        <f>'10 Feb'!N10</f>
        <v>65</v>
      </c>
      <c r="P10" s="10">
        <f>'10 Feb'!O10</f>
        <v>82</v>
      </c>
      <c r="Q10" s="64">
        <f>'10 Feb'!P10</f>
        <v>79.333333333333329</v>
      </c>
    </row>
    <row r="11" spans="2:17" ht="12.75">
      <c r="B11" s="74">
        <v>43873</v>
      </c>
      <c r="C11" s="10">
        <f>'12 Feb'!B10</f>
        <v>844</v>
      </c>
      <c r="D11" s="10">
        <f>'12 Feb'!C10</f>
        <v>1</v>
      </c>
      <c r="E11" s="10">
        <f>'12 Feb'!D10</f>
        <v>152</v>
      </c>
      <c r="F11" s="10">
        <f>'12 Feb'!E10</f>
        <v>10</v>
      </c>
      <c r="G11" s="10">
        <f>'12 Feb'!F10</f>
        <v>10</v>
      </c>
      <c r="H11" s="10">
        <f>'12 Feb'!G10</f>
        <v>16</v>
      </c>
      <c r="I11" s="10">
        <f>'12 Feb'!H10</f>
        <v>16</v>
      </c>
      <c r="J11" s="10">
        <f>'12 Feb'!I10</f>
        <v>14</v>
      </c>
      <c r="K11" s="10">
        <f>'12 Feb'!J10</f>
        <v>14</v>
      </c>
      <c r="L11" s="64">
        <f>'12 Feb'!K10</f>
        <v>14</v>
      </c>
      <c r="M11" s="64">
        <f>'12 Feb'!L10</f>
        <v>57.2</v>
      </c>
      <c r="N11" s="10">
        <f>'12 Feb'!M10</f>
        <v>99</v>
      </c>
      <c r="O11" s="10">
        <f>'12 Feb'!N10</f>
        <v>79</v>
      </c>
      <c r="P11" s="10">
        <f>'12 Feb'!O10</f>
        <v>89</v>
      </c>
      <c r="Q11" s="64">
        <f>'12 Feb'!P10</f>
        <v>89</v>
      </c>
    </row>
    <row r="12" spans="2:17" ht="12.75">
      <c r="B12" s="74">
        <v>43875</v>
      </c>
      <c r="C12" s="10">
        <f>'14 Feb'!B10</f>
        <v>900</v>
      </c>
      <c r="D12" s="10">
        <f>'14 Feb'!C10</f>
        <v>1</v>
      </c>
      <c r="E12" s="10">
        <f>'14 Feb'!D10</f>
        <v>187</v>
      </c>
      <c r="F12" s="10">
        <f>'14 Feb'!E10</f>
        <v>14</v>
      </c>
      <c r="G12" s="10">
        <f>'14 Feb'!F10</f>
        <v>14</v>
      </c>
      <c r="H12" s="10">
        <f>'14 Feb'!G10</f>
        <v>21</v>
      </c>
      <c r="I12" s="10">
        <f>'14 Feb'!H10</f>
        <v>21</v>
      </c>
      <c r="J12" s="10">
        <f>'14 Feb'!I10</f>
        <v>18</v>
      </c>
      <c r="K12" s="10">
        <f>'14 Feb'!J10</f>
        <v>18</v>
      </c>
      <c r="L12" s="64">
        <f>'14 Feb'!K10</f>
        <v>18</v>
      </c>
      <c r="M12" s="64">
        <f>'14 Feb'!L10</f>
        <v>64.400000000000006</v>
      </c>
      <c r="N12" s="10">
        <f>'14 Feb'!M10</f>
        <v>99</v>
      </c>
      <c r="O12" s="10">
        <f>'14 Feb'!N10</f>
        <v>73</v>
      </c>
      <c r="P12" s="10">
        <f>'14 Feb'!O10</f>
        <v>88</v>
      </c>
      <c r="Q12" s="64">
        <f>'14 Feb'!P10</f>
        <v>86.666666666666671</v>
      </c>
    </row>
    <row r="13" spans="2:17" ht="12.75">
      <c r="B13" s="74">
        <v>43877</v>
      </c>
      <c r="C13" s="10">
        <f>'16 Feb'!C10</f>
        <v>930</v>
      </c>
      <c r="D13" s="10">
        <f>'16 Feb'!D10</f>
        <v>1</v>
      </c>
      <c r="E13" s="10">
        <f>'16 Feb'!E10</f>
        <v>275</v>
      </c>
      <c r="F13" s="10">
        <f>'16 Feb'!F10</f>
        <v>2</v>
      </c>
      <c r="G13" s="10">
        <f>'16 Feb'!G10</f>
        <v>2</v>
      </c>
      <c r="H13" s="10">
        <f>'16 Feb'!H10</f>
        <v>9</v>
      </c>
      <c r="I13" s="10">
        <f>'16 Feb'!I10</f>
        <v>9</v>
      </c>
      <c r="J13" s="10">
        <f>'16 Feb'!J10</f>
        <v>6</v>
      </c>
      <c r="K13" s="10">
        <f>'16 Feb'!K10</f>
        <v>6</v>
      </c>
      <c r="L13" s="64">
        <f>'16 Feb'!L10</f>
        <v>6</v>
      </c>
      <c r="M13" s="64">
        <f>'16 Feb'!M10</f>
        <v>42.8</v>
      </c>
      <c r="N13" s="10">
        <f>'16 Feb'!N10</f>
        <v>90</v>
      </c>
      <c r="O13" s="10">
        <f>'16 Feb'!O10</f>
        <v>31</v>
      </c>
      <c r="P13" s="10">
        <f>'16 Feb'!P10</f>
        <v>49</v>
      </c>
      <c r="Q13" s="64">
        <f>'16 Feb'!Q10</f>
        <v>56.666666666666664</v>
      </c>
    </row>
    <row r="14" spans="2:17" ht="12.75">
      <c r="B14" s="74">
        <v>43879</v>
      </c>
      <c r="C14" s="10">
        <f>'18 feb'!B10</f>
        <v>933</v>
      </c>
      <c r="D14" s="10">
        <f>'18 feb'!C10</f>
        <v>1</v>
      </c>
      <c r="E14" s="10">
        <f>'18 feb'!D10</f>
        <v>310</v>
      </c>
      <c r="F14" s="10">
        <f>'18 feb'!E10</f>
        <v>4</v>
      </c>
      <c r="G14" s="10">
        <f>'18 feb'!F10</f>
        <v>4</v>
      </c>
      <c r="H14" s="10">
        <f>'18 feb'!G10</f>
        <v>13</v>
      </c>
      <c r="I14" s="10">
        <f>'18 feb'!H10</f>
        <v>13</v>
      </c>
      <c r="J14" s="10">
        <f>'18 feb'!I10</f>
        <v>8</v>
      </c>
      <c r="K14" s="10">
        <f>'18 feb'!J10</f>
        <v>8</v>
      </c>
      <c r="L14" s="64">
        <f>'18 feb'!K10</f>
        <v>8</v>
      </c>
      <c r="M14" s="64">
        <f>'18 feb'!L10</f>
        <v>46.4</v>
      </c>
      <c r="N14" s="10">
        <f>'18 feb'!M10</f>
        <v>80</v>
      </c>
      <c r="O14" s="10">
        <f>'18 feb'!N10</f>
        <v>32</v>
      </c>
      <c r="P14" s="10">
        <f>'18 feb'!O10</f>
        <v>52</v>
      </c>
      <c r="Q14" s="64">
        <f>'18 feb'!P10</f>
        <v>54.666666666666664</v>
      </c>
    </row>
    <row r="15" spans="2:17" ht="12.75">
      <c r="B15" s="74">
        <v>43881</v>
      </c>
      <c r="C15" s="10">
        <f>'20 feb'!B10</f>
        <v>934</v>
      </c>
      <c r="D15" s="10">
        <f>'20 feb'!C10</f>
        <v>1</v>
      </c>
      <c r="E15" s="10">
        <f>'20 feb'!D10</f>
        <v>433</v>
      </c>
      <c r="F15" s="10">
        <f>'20 feb'!E10</f>
        <v>6</v>
      </c>
      <c r="G15" s="10">
        <f>'20 feb'!F10</f>
        <v>6</v>
      </c>
      <c r="H15" s="10">
        <f>'20 feb'!G10</f>
        <v>18</v>
      </c>
      <c r="I15" s="10">
        <f>'20 feb'!H10</f>
        <v>18</v>
      </c>
      <c r="J15" s="10">
        <f>'20 feb'!I10</f>
        <v>12</v>
      </c>
      <c r="K15" s="10">
        <f>'20 feb'!J10</f>
        <v>12</v>
      </c>
      <c r="L15" s="64">
        <f>'20 feb'!K10</f>
        <v>12</v>
      </c>
      <c r="M15" s="64">
        <f>'20 feb'!L10</f>
        <v>53.6</v>
      </c>
      <c r="N15" s="10">
        <f>'20 feb'!M10</f>
        <v>89</v>
      </c>
      <c r="O15" s="10">
        <f>'20 feb'!N10</f>
        <v>35</v>
      </c>
      <c r="P15" s="10">
        <f>'20 feb'!O10</f>
        <v>59</v>
      </c>
      <c r="Q15" s="64">
        <f>'20 feb'!P10</f>
        <v>61</v>
      </c>
    </row>
    <row r="16" spans="2:17" ht="12.75">
      <c r="B16" s="74">
        <v>43883</v>
      </c>
      <c r="C16" s="10">
        <f>'22 feb'!B10</f>
        <v>934</v>
      </c>
      <c r="D16" s="10">
        <f>'22 feb'!C10</f>
        <v>1</v>
      </c>
      <c r="E16" s="10">
        <f>'22 feb'!D10</f>
        <v>555</v>
      </c>
      <c r="F16" s="10">
        <f>'22 feb'!E10</f>
        <v>10</v>
      </c>
      <c r="G16" s="10">
        <f>'22 feb'!F10</f>
        <v>10</v>
      </c>
      <c r="H16" s="10">
        <f>'22 feb'!G10</f>
        <v>16</v>
      </c>
      <c r="I16" s="10">
        <f>'22 feb'!H10</f>
        <v>16</v>
      </c>
      <c r="J16" s="10">
        <f>'22 feb'!I10</f>
        <v>12</v>
      </c>
      <c r="K16" s="10">
        <f>'22 feb'!J10</f>
        <v>12</v>
      </c>
      <c r="L16" s="64">
        <f>'22 feb'!K10</f>
        <v>12</v>
      </c>
      <c r="M16" s="64">
        <f>'22 feb'!L10</f>
        <v>53.6</v>
      </c>
      <c r="N16" s="10">
        <f>'22 feb'!M10</f>
        <v>99</v>
      </c>
      <c r="O16" s="10">
        <f>'22 feb'!N10</f>
        <v>63</v>
      </c>
      <c r="P16" s="10">
        <f>'22 feb'!O10</f>
        <v>59</v>
      </c>
      <c r="Q16" s="64">
        <f>'22 feb'!P10</f>
        <v>73.666666666666671</v>
      </c>
    </row>
    <row r="17" spans="2:17" ht="12.75">
      <c r="B17" s="74">
        <v>43885</v>
      </c>
      <c r="C17" s="10">
        <f>'24 feb'!B10</f>
        <v>934</v>
      </c>
      <c r="D17" s="10">
        <f>'24 feb'!C10</f>
        <v>1</v>
      </c>
      <c r="E17" s="10">
        <f>'24 feb'!D10</f>
        <v>645</v>
      </c>
      <c r="F17" s="10">
        <f>'24 feb'!E10</f>
        <v>14</v>
      </c>
      <c r="G17" s="10">
        <f>'24 feb'!F10</f>
        <v>0</v>
      </c>
      <c r="H17" s="10">
        <f>'24 feb'!G10</f>
        <v>25</v>
      </c>
      <c r="I17" s="10">
        <f>'24 feb'!H10</f>
        <v>0</v>
      </c>
      <c r="J17" s="10">
        <f>'24 feb'!I10</f>
        <v>22</v>
      </c>
      <c r="K17" s="10">
        <f>'24 feb'!J10</f>
        <v>0</v>
      </c>
      <c r="L17" s="64">
        <f>'24 feb'!K10</f>
        <v>22</v>
      </c>
      <c r="M17" s="64">
        <f>'24 feb'!L10</f>
        <v>71.599999999999994</v>
      </c>
      <c r="N17" s="10">
        <f>'24 feb'!M10</f>
        <v>80</v>
      </c>
      <c r="O17" s="10">
        <f>'24 feb'!N10</f>
        <v>49</v>
      </c>
      <c r="P17" s="10">
        <f>'24 feb'!O10</f>
        <v>59</v>
      </c>
      <c r="Q17" s="64">
        <f>'24 feb'!P10</f>
        <v>62.666666666666664</v>
      </c>
    </row>
    <row r="18" spans="2:17" ht="12.75">
      <c r="B18" s="74">
        <v>43887</v>
      </c>
      <c r="C18" s="10">
        <f>'26 Feb'!B10</f>
        <v>934</v>
      </c>
      <c r="D18" s="10">
        <f>'26 Feb'!C10</f>
        <v>1</v>
      </c>
      <c r="E18" s="10">
        <f>'26 Feb'!D10</f>
        <v>719</v>
      </c>
      <c r="F18" s="10">
        <f>'26 Feb'!E10</f>
        <v>17</v>
      </c>
      <c r="G18" s="10">
        <f>'26 Feb'!F10</f>
        <v>0</v>
      </c>
      <c r="H18" s="10">
        <f>'26 Feb'!G10</f>
        <v>18</v>
      </c>
      <c r="I18" s="10">
        <f>'26 Feb'!H10</f>
        <v>0</v>
      </c>
      <c r="J18" s="10">
        <f>'26 Feb'!I10</f>
        <v>12</v>
      </c>
      <c r="K18" s="10">
        <f>'26 Feb'!J10</f>
        <v>0</v>
      </c>
      <c r="L18" s="64">
        <f>'26 Feb'!K10</f>
        <v>17</v>
      </c>
      <c r="M18" s="64">
        <f>'26 Feb'!L10</f>
        <v>62.6</v>
      </c>
      <c r="N18" s="10">
        <f>'26 Feb'!M10</f>
        <v>80</v>
      </c>
      <c r="O18" s="10">
        <f>'26 Feb'!N10</f>
        <v>68</v>
      </c>
      <c r="P18" s="10">
        <f>'26 Feb'!O10</f>
        <v>77</v>
      </c>
      <c r="Q18" s="64">
        <f>'26 Feb'!P10</f>
        <v>75</v>
      </c>
    </row>
    <row r="19" spans="2:17" ht="12.75">
      <c r="B19" s="74">
        <v>43889</v>
      </c>
      <c r="C19" s="10">
        <f>'28 feb'!B10</f>
        <v>935</v>
      </c>
      <c r="D19" s="10">
        <f>'28 feb'!C10</f>
        <v>1</v>
      </c>
      <c r="E19" s="10">
        <f>'28 feb'!D10</f>
        <v>790</v>
      </c>
      <c r="F19" s="10">
        <f>'28 feb'!E10</f>
        <v>12</v>
      </c>
      <c r="G19" s="10">
        <f>'28 feb'!F10</f>
        <v>12</v>
      </c>
      <c r="H19" s="10">
        <f>'28 feb'!G10</f>
        <v>15</v>
      </c>
      <c r="I19" s="10">
        <f>'28 feb'!H10</f>
        <v>15</v>
      </c>
      <c r="J19" s="10">
        <f>'28 feb'!I10</f>
        <v>12</v>
      </c>
      <c r="K19" s="10">
        <f>'28 feb'!J10</f>
        <v>12</v>
      </c>
      <c r="L19" s="64">
        <f>'28 feb'!K10</f>
        <v>12</v>
      </c>
      <c r="M19" s="64">
        <f>'28 feb'!L10</f>
        <v>53.6</v>
      </c>
      <c r="N19" s="10">
        <f>'28 feb'!M10</f>
        <v>84</v>
      </c>
      <c r="O19" s="10">
        <f>'28 feb'!N10</f>
        <v>73</v>
      </c>
      <c r="P19" s="10">
        <f>'28 feb'!O10</f>
        <v>77</v>
      </c>
      <c r="Q19" s="64">
        <f>'28 feb'!P10</f>
        <v>78</v>
      </c>
    </row>
  </sheetData>
  <mergeCells count="4">
    <mergeCell ref="F2:K2"/>
    <mergeCell ref="F3:G3"/>
    <mergeCell ref="H3:I3"/>
    <mergeCell ref="J3:K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P19"/>
  <sheetViews>
    <sheetView workbookViewId="0">
      <selection activeCell="B5" sqref="B5"/>
    </sheetView>
  </sheetViews>
  <sheetFormatPr defaultColWidth="14.42578125" defaultRowHeight="15.75" customHeight="1"/>
  <sheetData>
    <row r="2" spans="1:16" ht="15.75" customHeight="1">
      <c r="E2" s="120" t="s">
        <v>2</v>
      </c>
      <c r="F2" s="121"/>
      <c r="G2" s="121"/>
      <c r="H2" s="121"/>
      <c r="I2" s="121"/>
      <c r="J2" s="122"/>
    </row>
    <row r="3" spans="1:16" ht="15.75" customHeight="1">
      <c r="E3" s="123" t="s">
        <v>9</v>
      </c>
      <c r="F3" s="122"/>
      <c r="G3" s="123" t="s">
        <v>10</v>
      </c>
      <c r="H3" s="122"/>
      <c r="I3" s="124" t="s">
        <v>11</v>
      </c>
      <c r="J3" s="122"/>
    </row>
    <row r="4" spans="1:16" ht="15.75" customHeight="1"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  <c r="G4" s="3" t="s">
        <v>6</v>
      </c>
      <c r="H4" s="3" t="s">
        <v>7</v>
      </c>
      <c r="I4" s="3" t="s">
        <v>6</v>
      </c>
      <c r="J4" s="3" t="s">
        <v>7</v>
      </c>
      <c r="K4" s="4" t="s">
        <v>14</v>
      </c>
      <c r="L4" s="4" t="s">
        <v>15</v>
      </c>
      <c r="M4" s="5" t="s">
        <v>9</v>
      </c>
      <c r="N4" s="5" t="s">
        <v>10</v>
      </c>
      <c r="O4" s="6" t="s">
        <v>11</v>
      </c>
      <c r="P4" s="4" t="s">
        <v>16</v>
      </c>
    </row>
    <row r="5" spans="1:16" ht="12.75">
      <c r="A5" s="63">
        <v>36556</v>
      </c>
      <c r="B5" s="10">
        <f>'31 jan'!B11</f>
        <v>211</v>
      </c>
      <c r="C5" s="10">
        <f>'31 jan'!C11</f>
        <v>0</v>
      </c>
      <c r="D5" s="10">
        <f>'31 jan'!D11</f>
        <v>1</v>
      </c>
      <c r="E5" s="10">
        <f>'31 jan'!E11</f>
        <v>9</v>
      </c>
      <c r="F5" s="10">
        <f>'31 jan'!F11</f>
        <v>8</v>
      </c>
      <c r="G5" s="10">
        <f>'31 jan'!G11</f>
        <v>10</v>
      </c>
      <c r="H5" s="10">
        <f>'31 jan'!H11</f>
        <v>9</v>
      </c>
      <c r="I5" s="10">
        <f>'31 jan'!I11</f>
        <v>9</v>
      </c>
      <c r="J5" s="10">
        <f>'31 jan'!J11</f>
        <v>8</v>
      </c>
      <c r="K5" s="64">
        <f>'31 jan'!K11</f>
        <v>9</v>
      </c>
      <c r="L5" s="64">
        <f>'31 jan'!L11</f>
        <v>48.2</v>
      </c>
      <c r="M5" s="10">
        <f>'31 jan'!M11</f>
        <v>84</v>
      </c>
      <c r="N5" s="10">
        <f>'31 jan'!N11</f>
        <v>78</v>
      </c>
      <c r="O5" s="10">
        <f>'31 jan'!O11</f>
        <v>86</v>
      </c>
      <c r="P5" s="64">
        <f>'31 jan'!P11</f>
        <v>82.666666666666671</v>
      </c>
    </row>
    <row r="6" spans="1:16" ht="12.75">
      <c r="A6" s="74">
        <v>43863</v>
      </c>
      <c r="B6" s="10">
        <f>'2 Feb'!B11</f>
        <v>300</v>
      </c>
      <c r="C6" s="10">
        <f>'2 Feb'!C11</f>
        <v>2</v>
      </c>
      <c r="D6" s="10">
        <f>'2 Feb'!D11</f>
        <v>7</v>
      </c>
      <c r="E6" s="10">
        <f>'2 Feb'!E11</f>
        <v>8</v>
      </c>
      <c r="F6" s="10">
        <f>'2 Feb'!F11</f>
        <v>8</v>
      </c>
      <c r="G6" s="10">
        <f>'2 Feb'!G11</f>
        <v>9</v>
      </c>
      <c r="H6" s="10">
        <f>'2 Feb'!H11</f>
        <v>8</v>
      </c>
      <c r="I6" s="10">
        <f>'2 Feb'!I11</f>
        <v>9</v>
      </c>
      <c r="J6" s="10">
        <f>'2 Feb'!J11</f>
        <v>8</v>
      </c>
      <c r="K6" s="64">
        <f>'2 Feb'!K11</f>
        <v>8</v>
      </c>
      <c r="L6" s="64">
        <f>'2 Feb'!L11</f>
        <v>46.4</v>
      </c>
      <c r="M6" s="10">
        <f>'2 Feb'!M11</f>
        <v>87</v>
      </c>
      <c r="N6" s="10">
        <f>'2 Feb'!N11</f>
        <v>90</v>
      </c>
      <c r="O6" s="10">
        <f>'2 Feb'!O11</f>
        <v>91</v>
      </c>
      <c r="P6" s="64">
        <f>'2 Feb'!P11</f>
        <v>89.333333333333329</v>
      </c>
    </row>
    <row r="7" spans="1:16" ht="12.75">
      <c r="A7" s="74">
        <v>43865</v>
      </c>
      <c r="B7" s="10">
        <f>'4 Feb'!B11</f>
        <v>366</v>
      </c>
      <c r="C7" s="10">
        <f>'4 Feb'!C11</f>
        <v>2</v>
      </c>
      <c r="D7" s="10">
        <f>'4 Feb'!D11</f>
        <v>9</v>
      </c>
      <c r="E7" s="10">
        <f>'4 Feb'!E11</f>
        <v>8</v>
      </c>
      <c r="F7" s="10">
        <f>'4 Feb'!F11</f>
        <v>5</v>
      </c>
      <c r="G7" s="10">
        <f>'4 Feb'!G11</f>
        <v>12</v>
      </c>
      <c r="H7" s="10">
        <f>'4 Feb'!H11</f>
        <v>10</v>
      </c>
      <c r="I7" s="10">
        <f>'4 Feb'!I11</f>
        <v>12</v>
      </c>
      <c r="J7" s="10">
        <f>'4 Feb'!J11</f>
        <v>8</v>
      </c>
      <c r="K7" s="64">
        <f>'4 Feb'!K11</f>
        <v>9</v>
      </c>
      <c r="L7" s="64">
        <f>'4 Feb'!L11</f>
        <v>48.2</v>
      </c>
      <c r="M7" s="10">
        <f>'4 Feb'!M11</f>
        <v>90</v>
      </c>
      <c r="N7" s="10">
        <f>'4 Feb'!N11</f>
        <v>68</v>
      </c>
      <c r="O7" s="10">
        <f>'4 Feb'!O11</f>
        <v>76</v>
      </c>
      <c r="P7" s="64">
        <f>'4 Feb'!P11</f>
        <v>78</v>
      </c>
    </row>
    <row r="8" spans="1:16" ht="12.75">
      <c r="A8" s="74">
        <v>43867</v>
      </c>
      <c r="B8" s="10">
        <f>'6 feb'!B11</f>
        <v>411</v>
      </c>
      <c r="C8" s="10">
        <f>'6 feb'!C11</f>
        <v>2</v>
      </c>
      <c r="D8" s="10">
        <f>'6 feb'!D11</f>
        <v>24</v>
      </c>
      <c r="E8" s="10">
        <f>'6 feb'!E11</f>
        <v>9</v>
      </c>
      <c r="F8" s="10">
        <f>'6 feb'!F11</f>
        <v>8</v>
      </c>
      <c r="G8" s="10">
        <f>'6 feb'!G11</f>
        <v>10</v>
      </c>
      <c r="H8" s="10">
        <f>'6 feb'!H11</f>
        <v>10</v>
      </c>
      <c r="I8" s="10">
        <f>'6 feb'!I11</f>
        <v>9</v>
      </c>
      <c r="J8" s="10">
        <f>'6 feb'!J11</f>
        <v>9</v>
      </c>
      <c r="K8" s="64">
        <f>'6 feb'!K11</f>
        <v>9</v>
      </c>
      <c r="L8" s="64">
        <f>'6 feb'!L11</f>
        <v>48.2</v>
      </c>
      <c r="M8" s="10">
        <f>'6 feb'!M11</f>
        <v>89</v>
      </c>
      <c r="N8" s="10">
        <f>'6 feb'!N11</f>
        <v>88</v>
      </c>
      <c r="O8" s="10">
        <f>'6 feb'!O11</f>
        <v>93</v>
      </c>
      <c r="P8" s="64">
        <f>'6 feb'!P11</f>
        <v>90</v>
      </c>
    </row>
    <row r="9" spans="1:16" ht="12.75">
      <c r="A9" s="74">
        <v>43869</v>
      </c>
      <c r="B9" s="10">
        <f>'8 Feb'!B11</f>
        <v>428</v>
      </c>
      <c r="C9" s="10">
        <f>'8 Feb'!C11</f>
        <v>2</v>
      </c>
      <c r="D9" s="10">
        <f>'8 Feb'!D11</f>
        <v>39</v>
      </c>
      <c r="E9" s="10">
        <f>'8 Feb'!E11</f>
        <v>9</v>
      </c>
      <c r="F9" s="10">
        <f>'8 Feb'!F11</f>
        <v>9</v>
      </c>
      <c r="G9" s="10">
        <f>'8 Feb'!G11</f>
        <v>13</v>
      </c>
      <c r="H9" s="10">
        <f>'8 Feb'!H11</f>
        <v>11</v>
      </c>
      <c r="I9" s="10">
        <f>'8 Feb'!I11</f>
        <v>11</v>
      </c>
      <c r="J9" s="10">
        <f>'8 Feb'!J11</f>
        <v>10</v>
      </c>
      <c r="K9" s="64">
        <f>'8 Feb'!K11</f>
        <v>10.5</v>
      </c>
      <c r="L9" s="64">
        <f>'8 Feb'!L11</f>
        <v>50.9</v>
      </c>
      <c r="M9" s="10">
        <f>'8 Feb'!M11</f>
        <v>86</v>
      </c>
      <c r="N9" s="10">
        <f>'8 Feb'!N11</f>
        <v>76</v>
      </c>
      <c r="O9" s="10">
        <f>'8 Feb'!O11</f>
        <v>89</v>
      </c>
      <c r="P9" s="64">
        <f>'8 Feb'!P11</f>
        <v>83.666666666666671</v>
      </c>
    </row>
    <row r="10" spans="1:16" ht="12.75">
      <c r="A10" s="74">
        <v>43871</v>
      </c>
      <c r="B10" s="10">
        <f>'10 Feb'!B11</f>
        <v>486</v>
      </c>
      <c r="C10" s="10">
        <f>'10 Feb'!C11</f>
        <v>2</v>
      </c>
      <c r="D10" s="10">
        <f>'10 Feb'!D11</f>
        <v>66</v>
      </c>
      <c r="E10" s="10">
        <f>'10 Feb'!E11</f>
        <v>10</v>
      </c>
      <c r="F10" s="10">
        <f>'10 Feb'!F11</f>
        <v>9</v>
      </c>
      <c r="G10" s="10">
        <f>'10 Feb'!G11</f>
        <v>13</v>
      </c>
      <c r="H10" s="10">
        <f>'10 Feb'!H11</f>
        <v>12</v>
      </c>
      <c r="I10" s="10">
        <f>'10 Feb'!I11</f>
        <v>12</v>
      </c>
      <c r="J10" s="10">
        <f>'10 Feb'!J11</f>
        <v>11</v>
      </c>
      <c r="K10" s="64">
        <f>'10 Feb'!K11</f>
        <v>11.5</v>
      </c>
      <c r="L10" s="64">
        <f>'10 Feb'!L11</f>
        <v>52.7</v>
      </c>
      <c r="M10" s="10">
        <f>'10 Feb'!M11</f>
        <v>92</v>
      </c>
      <c r="N10" s="10">
        <f>'10 Feb'!N11</f>
        <v>71</v>
      </c>
      <c r="O10" s="10">
        <f>'10 Feb'!O11</f>
        <v>79</v>
      </c>
      <c r="P10" s="64">
        <f>'10 Feb'!P11</f>
        <v>80.666666666666671</v>
      </c>
    </row>
    <row r="11" spans="1:16" ht="12.75">
      <c r="A11" s="74">
        <v>43873</v>
      </c>
      <c r="B11" s="10">
        <f>'12 Feb'!B11</f>
        <v>518</v>
      </c>
      <c r="C11" s="10">
        <f>'12 Feb'!C11</f>
        <v>3</v>
      </c>
      <c r="D11" s="10">
        <f>'12 Feb'!D11</f>
        <v>102</v>
      </c>
      <c r="E11" s="10">
        <f>'12 Feb'!E11</f>
        <v>9</v>
      </c>
      <c r="F11" s="10">
        <f>'12 Feb'!F11</f>
        <v>7</v>
      </c>
      <c r="G11" s="10">
        <f>'12 Feb'!G11</f>
        <v>19</v>
      </c>
      <c r="H11" s="10">
        <f>'12 Feb'!H11</f>
        <v>14</v>
      </c>
      <c r="I11" s="10">
        <f>'12 Feb'!I11</f>
        <v>17</v>
      </c>
      <c r="J11" s="10">
        <f>'12 Feb'!J11</f>
        <v>11</v>
      </c>
      <c r="K11" s="64">
        <f>'12 Feb'!K11</f>
        <v>12.5</v>
      </c>
      <c r="L11" s="64">
        <f>'12 Feb'!L11</f>
        <v>54.5</v>
      </c>
      <c r="M11" s="10">
        <f>'12 Feb'!M11</f>
        <v>91</v>
      </c>
      <c r="N11" s="10">
        <f>'12 Feb'!N11</f>
        <v>55</v>
      </c>
      <c r="O11" s="10">
        <f>'12 Feb'!O11</f>
        <v>68</v>
      </c>
      <c r="P11" s="64">
        <f>'12 Feb'!P11</f>
        <v>71.333333333333329</v>
      </c>
    </row>
    <row r="12" spans="1:16" ht="12.75">
      <c r="A12" s="74">
        <v>43875</v>
      </c>
      <c r="B12" s="10">
        <f>'14 Feb'!B11</f>
        <v>537</v>
      </c>
      <c r="C12" s="10">
        <f>'14 Feb'!C11</f>
        <v>5</v>
      </c>
      <c r="D12" s="10">
        <f>'14 Feb'!D11</f>
        <v>152</v>
      </c>
      <c r="E12" s="10">
        <f>'14 Feb'!E11</f>
        <v>13</v>
      </c>
      <c r="F12" s="10">
        <f>'14 Feb'!F11</f>
        <v>11</v>
      </c>
      <c r="G12" s="10">
        <f>'14 Feb'!G11</f>
        <v>18</v>
      </c>
      <c r="H12" s="10">
        <f>'14 Feb'!H11</f>
        <v>15</v>
      </c>
      <c r="I12" s="10">
        <f>'14 Feb'!I11</f>
        <v>17</v>
      </c>
      <c r="J12" s="10">
        <f>'14 Feb'!J11</f>
        <v>12</v>
      </c>
      <c r="K12" s="64">
        <f>'14 Feb'!K11</f>
        <v>14</v>
      </c>
      <c r="L12" s="64">
        <f>'14 Feb'!L11</f>
        <v>57.2</v>
      </c>
      <c r="M12" s="10">
        <f>'14 Feb'!M11</f>
        <v>76</v>
      </c>
      <c r="N12" s="10">
        <f>'14 Feb'!N11</f>
        <v>59</v>
      </c>
      <c r="O12" s="10">
        <f>'14 Feb'!O11</f>
        <v>62</v>
      </c>
      <c r="P12" s="64">
        <f>'14 Feb'!P11</f>
        <v>65.666666666666671</v>
      </c>
    </row>
    <row r="13" spans="1:16" ht="12.75">
      <c r="A13" s="74">
        <v>43877</v>
      </c>
      <c r="B13" s="10">
        <f>'16 Feb'!C11</f>
        <v>552</v>
      </c>
      <c r="C13" s="10">
        <f>'16 Feb'!D11</f>
        <v>5</v>
      </c>
      <c r="D13" s="10">
        <f>'16 Feb'!E11</f>
        <v>210</v>
      </c>
      <c r="E13" s="10">
        <f>'16 Feb'!F11</f>
        <v>4</v>
      </c>
      <c r="F13" s="10">
        <f>'16 Feb'!G11</f>
        <v>3</v>
      </c>
      <c r="G13" s="10">
        <f>'16 Feb'!H11</f>
        <v>12</v>
      </c>
      <c r="H13" s="10">
        <f>'16 Feb'!I11</f>
        <v>10</v>
      </c>
      <c r="I13" s="10">
        <f>'16 Feb'!J11</f>
        <v>11</v>
      </c>
      <c r="J13" s="10">
        <f>'16 Feb'!K11</f>
        <v>8</v>
      </c>
      <c r="K13" s="64">
        <f>'16 Feb'!L11</f>
        <v>9</v>
      </c>
      <c r="L13" s="64">
        <f>'16 Feb'!M11</f>
        <v>48.2</v>
      </c>
      <c r="M13" s="10">
        <f>'16 Feb'!N11</f>
        <v>81</v>
      </c>
      <c r="N13" s="10">
        <f>'16 Feb'!O11</f>
        <v>37</v>
      </c>
      <c r="O13" s="10">
        <f>'16 Feb'!P11</f>
        <v>43</v>
      </c>
      <c r="P13" s="64">
        <f>'16 Feb'!Q11</f>
        <v>53.666666666666664</v>
      </c>
    </row>
    <row r="14" spans="1:16" ht="12.75">
      <c r="A14" s="74">
        <v>43879</v>
      </c>
      <c r="B14" s="10">
        <f>'18 feb'!B11</f>
        <v>555</v>
      </c>
      <c r="C14" s="10">
        <f>'18 feb'!C11</f>
        <v>5</v>
      </c>
      <c r="D14" s="10">
        <f>'18 feb'!D11</f>
        <v>254</v>
      </c>
      <c r="E14" s="10">
        <f>'18 feb'!E11</f>
        <v>9</v>
      </c>
      <c r="F14" s="10">
        <f>'18 feb'!F11</f>
        <v>8</v>
      </c>
      <c r="G14" s="10">
        <f>'18 feb'!G11</f>
        <v>11</v>
      </c>
      <c r="H14" s="10">
        <f>'18 feb'!H11</f>
        <v>9</v>
      </c>
      <c r="I14" s="10">
        <f>'18 feb'!I11</f>
        <v>11</v>
      </c>
      <c r="J14" s="10">
        <f>'18 feb'!J11</f>
        <v>9</v>
      </c>
      <c r="K14" s="64">
        <f>'18 feb'!K11</f>
        <v>9</v>
      </c>
      <c r="L14" s="64">
        <f>'18 feb'!L11</f>
        <v>48.2</v>
      </c>
      <c r="M14" s="10">
        <f>'18 feb'!M11</f>
        <v>64</v>
      </c>
      <c r="N14" s="10">
        <f>'18 feb'!N11</f>
        <v>55</v>
      </c>
      <c r="O14" s="10">
        <f>'18 feb'!O11</f>
        <v>60</v>
      </c>
      <c r="P14" s="64">
        <f>'18 feb'!P11</f>
        <v>59.666666666666664</v>
      </c>
    </row>
    <row r="15" spans="1:16" ht="12.75">
      <c r="A15" s="74">
        <v>43881</v>
      </c>
      <c r="B15" s="10">
        <f>'20 feb'!B11</f>
        <v>567</v>
      </c>
      <c r="C15" s="10">
        <f>'20 feb'!C11</f>
        <v>6</v>
      </c>
      <c r="D15" s="10">
        <f>'20 feb'!D11</f>
        <v>299</v>
      </c>
      <c r="E15" s="10">
        <f>'20 feb'!E11</f>
        <v>8</v>
      </c>
      <c r="F15" s="10">
        <f>'20 feb'!F11</f>
        <v>6</v>
      </c>
      <c r="G15" s="10">
        <f>'20 feb'!G11</f>
        <v>10</v>
      </c>
      <c r="H15" s="10">
        <f>'20 feb'!H11</f>
        <v>9</v>
      </c>
      <c r="I15" s="10">
        <f>'20 feb'!I11</f>
        <v>9</v>
      </c>
      <c r="J15" s="10">
        <f>'20 feb'!J11</f>
        <v>8</v>
      </c>
      <c r="K15" s="64">
        <f>'20 feb'!K11</f>
        <v>8.5</v>
      </c>
      <c r="L15" s="64">
        <f>'20 feb'!L11</f>
        <v>47.3</v>
      </c>
      <c r="M15" s="10">
        <f>'20 feb'!M11</f>
        <v>77</v>
      </c>
      <c r="N15" s="10">
        <f>'20 feb'!N11</f>
        <v>73</v>
      </c>
      <c r="O15" s="10">
        <f>'20 feb'!O11</f>
        <v>87</v>
      </c>
      <c r="P15" s="64">
        <f>'20 feb'!P11</f>
        <v>79</v>
      </c>
    </row>
    <row r="16" spans="1:16" ht="12.75">
      <c r="A16" s="74">
        <v>43883</v>
      </c>
      <c r="B16" s="10">
        <f>'22 feb'!B11</f>
        <v>573</v>
      </c>
      <c r="C16" s="10">
        <f>'22 feb'!C11</f>
        <v>6</v>
      </c>
      <c r="D16" s="10">
        <f>'22 feb'!D11</f>
        <v>328</v>
      </c>
      <c r="E16" s="10">
        <f>'22 feb'!E11</f>
        <v>10</v>
      </c>
      <c r="F16" s="10">
        <f>'22 feb'!F11</f>
        <v>9</v>
      </c>
      <c r="G16" s="10">
        <f>'22 feb'!G11</f>
        <v>13</v>
      </c>
      <c r="H16" s="10">
        <f>'22 feb'!H11</f>
        <v>12</v>
      </c>
      <c r="I16" s="10">
        <f>'22 feb'!I11</f>
        <v>13</v>
      </c>
      <c r="J16" s="10">
        <f>'22 feb'!J11</f>
        <v>11</v>
      </c>
      <c r="K16" s="64">
        <f>'22 feb'!K11</f>
        <v>11.5</v>
      </c>
      <c r="L16" s="64">
        <f>'22 feb'!L11</f>
        <v>52.7</v>
      </c>
      <c r="M16" s="10">
        <f>'22 feb'!M11</f>
        <v>86</v>
      </c>
      <c r="N16" s="10">
        <f>'22 feb'!N11</f>
        <v>69</v>
      </c>
      <c r="O16" s="10">
        <f>'22 feb'!O11</f>
        <v>77</v>
      </c>
      <c r="P16" s="64">
        <f>'22 feb'!P11</f>
        <v>77.333333333333329</v>
      </c>
    </row>
    <row r="17" spans="1:16" ht="12.75">
      <c r="A17" s="74">
        <v>43885</v>
      </c>
      <c r="B17" s="10">
        <f>'24 feb'!B11</f>
        <v>576</v>
      </c>
      <c r="C17" s="10">
        <f>'24 feb'!C11</f>
        <v>6</v>
      </c>
      <c r="D17" s="10">
        <f>'24 feb'!D11</f>
        <v>349</v>
      </c>
      <c r="E17" s="10">
        <f>'24 feb'!E11</f>
        <v>10</v>
      </c>
      <c r="F17" s="10">
        <f>'24 feb'!F11</f>
        <v>10</v>
      </c>
      <c r="G17" s="10">
        <f>'24 feb'!G11</f>
        <v>13</v>
      </c>
      <c r="H17" s="10">
        <f>'24 feb'!H11</f>
        <v>11</v>
      </c>
      <c r="I17" s="10">
        <f>'24 feb'!I11</f>
        <v>12</v>
      </c>
      <c r="J17" s="10">
        <f>'24 feb'!J11</f>
        <v>11</v>
      </c>
      <c r="K17" s="64">
        <f>'24 feb'!K11</f>
        <v>11</v>
      </c>
      <c r="L17" s="64">
        <f>'24 feb'!L11</f>
        <v>51.8</v>
      </c>
      <c r="M17" s="10">
        <f>'24 feb'!M11</f>
        <v>94</v>
      </c>
      <c r="N17" s="10">
        <f>'24 feb'!N11</f>
        <v>86</v>
      </c>
      <c r="O17" s="10">
        <f>'24 feb'!O11</f>
        <v>91</v>
      </c>
      <c r="P17" s="64">
        <f>'24 feb'!P11</f>
        <v>90.333333333333329</v>
      </c>
    </row>
    <row r="18" spans="1:16" ht="12.75">
      <c r="A18" s="74">
        <v>43887</v>
      </c>
      <c r="B18" s="10">
        <f>'26 Feb'!B11</f>
        <v>576</v>
      </c>
      <c r="C18" s="10">
        <f>'26 Feb'!C11</f>
        <v>6</v>
      </c>
      <c r="D18" s="10">
        <f>'26 Feb'!D11</f>
        <v>372</v>
      </c>
      <c r="E18" s="10">
        <f>'26 Feb'!E11</f>
        <v>11</v>
      </c>
      <c r="F18" s="10">
        <f>'26 Feb'!F11</f>
        <v>9</v>
      </c>
      <c r="G18" s="10">
        <f>'26 Feb'!G11</f>
        <v>15</v>
      </c>
      <c r="H18" s="10">
        <f>'26 Feb'!H11</f>
        <v>13</v>
      </c>
      <c r="I18" s="10">
        <f>'26 Feb'!I11</f>
        <v>14</v>
      </c>
      <c r="J18" s="10">
        <f>'26 Feb'!J11</f>
        <v>13</v>
      </c>
      <c r="K18" s="64">
        <f>'26 Feb'!K11</f>
        <v>13</v>
      </c>
      <c r="L18" s="64">
        <f>'26 Feb'!L11</f>
        <v>55.4</v>
      </c>
      <c r="M18" s="10">
        <f>'26 Feb'!M11</f>
        <v>94</v>
      </c>
      <c r="N18" s="10">
        <f>'26 Feb'!N11</f>
        <v>79</v>
      </c>
      <c r="O18" s="10">
        <f>'26 Feb'!O11</f>
        <v>81</v>
      </c>
      <c r="P18" s="64">
        <f>'26 Feb'!P11</f>
        <v>84.666666666666671</v>
      </c>
    </row>
    <row r="19" spans="1:16" ht="12.75">
      <c r="A19" s="74">
        <v>43889</v>
      </c>
      <c r="B19" s="10">
        <f>'28 feb'!B11</f>
        <v>576</v>
      </c>
      <c r="C19" s="10">
        <f>'28 feb'!C11</f>
        <v>6</v>
      </c>
      <c r="D19" s="10">
        <f>'28 feb'!D11</f>
        <v>422</v>
      </c>
      <c r="E19" s="10">
        <f>'28 feb'!E11</f>
        <v>13</v>
      </c>
      <c r="F19" s="10">
        <f>'28 feb'!F11</f>
        <v>13</v>
      </c>
      <c r="G19" s="10">
        <f>'28 feb'!G11</f>
        <v>18</v>
      </c>
      <c r="H19" s="10">
        <f>'28 feb'!H11</f>
        <v>13</v>
      </c>
      <c r="I19" s="10">
        <f>'28 feb'!I11</f>
        <v>17</v>
      </c>
      <c r="J19" s="10">
        <f>'28 feb'!J11</f>
        <v>11</v>
      </c>
      <c r="K19" s="64">
        <f>'28 feb'!K11</f>
        <v>13</v>
      </c>
      <c r="L19" s="64">
        <f>'28 feb'!L11</f>
        <v>55.4</v>
      </c>
      <c r="M19" s="10">
        <f>'28 feb'!M11</f>
        <v>94</v>
      </c>
      <c r="N19" s="10">
        <f>'28 feb'!N11</f>
        <v>71</v>
      </c>
      <c r="O19" s="10">
        <f>'28 feb'!O11</f>
        <v>84</v>
      </c>
      <c r="P19" s="64">
        <f>'28 feb'!P11</f>
        <v>83</v>
      </c>
    </row>
  </sheetData>
  <mergeCells count="4">
    <mergeCell ref="E2:J2"/>
    <mergeCell ref="E3:F3"/>
    <mergeCell ref="G3:H3"/>
    <mergeCell ref="I3:J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P19"/>
  <sheetViews>
    <sheetView topLeftCell="A2" workbookViewId="0"/>
  </sheetViews>
  <sheetFormatPr defaultColWidth="14.42578125" defaultRowHeight="15.75" customHeight="1"/>
  <sheetData>
    <row r="2" spans="1:16" ht="15.75" customHeight="1">
      <c r="E2" s="120" t="s">
        <v>2</v>
      </c>
      <c r="F2" s="121"/>
      <c r="G2" s="121"/>
      <c r="H2" s="121"/>
      <c r="I2" s="121"/>
      <c r="J2" s="122"/>
    </row>
    <row r="3" spans="1:16" ht="15.75" customHeight="1">
      <c r="E3" s="123" t="s">
        <v>9</v>
      </c>
      <c r="F3" s="122"/>
      <c r="G3" s="123" t="s">
        <v>10</v>
      </c>
      <c r="H3" s="122"/>
      <c r="I3" s="124" t="s">
        <v>11</v>
      </c>
      <c r="J3" s="122"/>
    </row>
    <row r="4" spans="1:16" ht="15.75" customHeight="1"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  <c r="G4" s="3" t="s">
        <v>6</v>
      </c>
      <c r="H4" s="3" t="s">
        <v>7</v>
      </c>
      <c r="I4" s="3" t="s">
        <v>6</v>
      </c>
      <c r="J4" s="3" t="s">
        <v>7</v>
      </c>
      <c r="K4" s="4" t="s">
        <v>14</v>
      </c>
      <c r="L4" s="4" t="s">
        <v>15</v>
      </c>
      <c r="M4" s="5" t="s">
        <v>9</v>
      </c>
      <c r="N4" s="5" t="s">
        <v>10</v>
      </c>
      <c r="O4" s="6" t="s">
        <v>11</v>
      </c>
      <c r="P4" s="4" t="s">
        <v>16</v>
      </c>
    </row>
    <row r="5" spans="1:16" ht="12.75">
      <c r="A5" s="63">
        <v>36556</v>
      </c>
      <c r="B5" s="10">
        <f>'31 jan'!B12</f>
        <v>177</v>
      </c>
      <c r="C5" s="10">
        <f>'31 jan'!C12</f>
        <v>1</v>
      </c>
      <c r="D5" s="10">
        <f>'31 jan'!D12</f>
        <v>1</v>
      </c>
      <c r="E5" s="10">
        <f>'31 jan'!E12</f>
        <v>8</v>
      </c>
      <c r="F5" s="10">
        <f>'31 jan'!F12</f>
        <v>7</v>
      </c>
      <c r="G5" s="10">
        <f>'31 jan'!G12</f>
        <v>9</v>
      </c>
      <c r="H5" s="10">
        <f>'31 jan'!H12</f>
        <v>8</v>
      </c>
      <c r="I5" s="10">
        <f>'31 jan'!I12</f>
        <v>9</v>
      </c>
      <c r="J5" s="10">
        <f>'31 jan'!J12</f>
        <v>8</v>
      </c>
      <c r="K5" s="64">
        <f>'31 jan'!K12</f>
        <v>8</v>
      </c>
      <c r="L5" s="64">
        <f>'31 jan'!L12</f>
        <v>46.4</v>
      </c>
      <c r="M5" s="10">
        <f>'31 jan'!M12</f>
        <v>95</v>
      </c>
      <c r="N5" s="10">
        <f>'31 jan'!N12</f>
        <v>85</v>
      </c>
      <c r="O5" s="10">
        <f>'31 jan'!O12</f>
        <v>93</v>
      </c>
      <c r="P5" s="64">
        <f>'31 jan'!P12</f>
        <v>91</v>
      </c>
    </row>
    <row r="6" spans="1:16" ht="12.75">
      <c r="A6" s="74">
        <v>43863</v>
      </c>
      <c r="B6" s="10">
        <f>'2 Feb'!B12</f>
        <v>231</v>
      </c>
      <c r="C6" s="10">
        <f>'2 Feb'!C12</f>
        <v>1</v>
      </c>
      <c r="D6" s="10">
        <f>'2 Feb'!D12</f>
        <v>11</v>
      </c>
      <c r="E6" s="10">
        <f>'2 Feb'!E12</f>
        <v>9</v>
      </c>
      <c r="F6" s="10">
        <f>'2 Feb'!F12</f>
        <v>8</v>
      </c>
      <c r="G6" s="10">
        <f>'2 Feb'!G12</f>
        <v>12</v>
      </c>
      <c r="H6" s="10">
        <f>'2 Feb'!H12</f>
        <v>10</v>
      </c>
      <c r="I6" s="10">
        <f>'2 Feb'!I12</f>
        <v>10</v>
      </c>
      <c r="J6" s="10">
        <f>'2 Feb'!J12</f>
        <v>8</v>
      </c>
      <c r="K6" s="64">
        <f>'2 Feb'!K12</f>
        <v>9.5</v>
      </c>
      <c r="L6" s="64">
        <f>'2 Feb'!L12</f>
        <v>49.1</v>
      </c>
      <c r="M6" s="10">
        <f>'2 Feb'!M12</f>
        <v>91</v>
      </c>
      <c r="N6" s="10">
        <f>'2 Feb'!N12</f>
        <v>59</v>
      </c>
      <c r="O6" s="10">
        <f>'2 Feb'!O12</f>
        <v>67</v>
      </c>
      <c r="P6" s="64">
        <f>'2 Feb'!P12</f>
        <v>72.333333333333329</v>
      </c>
    </row>
    <row r="7" spans="1:16" ht="12.75">
      <c r="A7" s="74">
        <v>43865</v>
      </c>
      <c r="B7" s="10">
        <f>'4 Feb'!B12</f>
        <v>282</v>
      </c>
      <c r="C7" s="10">
        <f>'4 Feb'!C12</f>
        <v>1</v>
      </c>
      <c r="D7" s="10">
        <f>'4 Feb'!D12</f>
        <v>14</v>
      </c>
      <c r="E7" s="10">
        <f>'4 Feb'!E12</f>
        <v>10</v>
      </c>
      <c r="F7" s="10">
        <f>'4 Feb'!F12</f>
        <v>8</v>
      </c>
      <c r="G7" s="10">
        <f>'4 Feb'!G12</f>
        <v>14</v>
      </c>
      <c r="H7" s="10">
        <f>'4 Feb'!H12</f>
        <v>13</v>
      </c>
      <c r="I7" s="10">
        <f>'4 Feb'!I12</f>
        <v>13</v>
      </c>
      <c r="J7" s="10">
        <f>'4 Feb'!J12</f>
        <v>11</v>
      </c>
      <c r="K7" s="64">
        <f>'4 Feb'!K12</f>
        <v>12</v>
      </c>
      <c r="L7" s="64">
        <f>'4 Feb'!L12</f>
        <v>53.6</v>
      </c>
      <c r="M7" s="10">
        <f>'4 Feb'!M12</f>
        <v>82</v>
      </c>
      <c r="N7" s="10">
        <f>'4 Feb'!N12</f>
        <v>52</v>
      </c>
      <c r="O7" s="10">
        <f>'4 Feb'!O12</f>
        <v>64</v>
      </c>
      <c r="P7" s="64">
        <f>'4 Feb'!P12</f>
        <v>66</v>
      </c>
    </row>
    <row r="8" spans="1:16" ht="12.75">
      <c r="A8" s="74">
        <v>43867</v>
      </c>
      <c r="B8" s="10">
        <f>'6 feb'!B12</f>
        <v>321</v>
      </c>
      <c r="C8" s="10">
        <f>'6 feb'!C12</f>
        <v>1</v>
      </c>
      <c r="D8" s="10">
        <f>'6 feb'!D12</f>
        <v>31</v>
      </c>
      <c r="E8" s="10">
        <f>'6 feb'!E12</f>
        <v>10</v>
      </c>
      <c r="F8" s="10">
        <f>'6 feb'!F12</f>
        <v>9</v>
      </c>
      <c r="G8" s="10">
        <f>'6 feb'!G12</f>
        <v>16</v>
      </c>
      <c r="H8" s="10">
        <f>'6 feb'!H12</f>
        <v>16</v>
      </c>
      <c r="I8" s="10">
        <f>'6 feb'!I12</f>
        <v>12</v>
      </c>
      <c r="J8" s="10">
        <f>'6 feb'!J12</f>
        <v>10</v>
      </c>
      <c r="K8" s="64">
        <f>'6 feb'!K12</f>
        <v>11</v>
      </c>
      <c r="L8" s="64">
        <f>'6 feb'!L12</f>
        <v>51.8</v>
      </c>
      <c r="M8" s="10">
        <f>'6 feb'!M12</f>
        <v>84</v>
      </c>
      <c r="N8" s="10">
        <f>'6 feb'!N12</f>
        <v>36</v>
      </c>
      <c r="O8" s="10">
        <f>'6 feb'!O12</f>
        <v>59</v>
      </c>
      <c r="P8" s="64">
        <f>'6 feb'!P12</f>
        <v>59.666666666666664</v>
      </c>
    </row>
    <row r="9" spans="1:16" ht="12.75">
      <c r="A9" s="74">
        <v>43869</v>
      </c>
      <c r="B9" s="10">
        <f>'8 Feb'!B12</f>
        <v>364</v>
      </c>
      <c r="C9" s="10">
        <f>'8 Feb'!C12</f>
        <v>1</v>
      </c>
      <c r="D9" s="10">
        <f>'8 Feb'!D12</f>
        <v>60</v>
      </c>
      <c r="E9" s="10">
        <f>'8 Feb'!E12</f>
        <v>9</v>
      </c>
      <c r="F9" s="10">
        <f>'8 Feb'!F12</f>
        <v>8</v>
      </c>
      <c r="G9" s="10">
        <f>'8 Feb'!G12</f>
        <v>12</v>
      </c>
      <c r="H9" s="10">
        <f>'8 Feb'!H12</f>
        <v>10</v>
      </c>
      <c r="I9" s="10">
        <f>'8 Feb'!I12</f>
        <v>12</v>
      </c>
      <c r="J9" s="10">
        <f>'8 Feb'!J12</f>
        <v>9</v>
      </c>
      <c r="K9" s="64">
        <f>'8 Feb'!K12</f>
        <v>9.5</v>
      </c>
      <c r="L9" s="64">
        <f>'8 Feb'!L12</f>
        <v>49.1</v>
      </c>
      <c r="M9" s="10">
        <f>'8 Feb'!M12</f>
        <v>88</v>
      </c>
      <c r="N9" s="10">
        <f>'8 Feb'!N12</f>
        <v>64</v>
      </c>
      <c r="O9" s="10">
        <f>'8 Feb'!O12</f>
        <v>79</v>
      </c>
      <c r="P9" s="64">
        <f>'8 Feb'!P12</f>
        <v>77</v>
      </c>
    </row>
    <row r="10" spans="1:16" ht="12.75">
      <c r="A10" s="74">
        <v>43871</v>
      </c>
      <c r="B10" s="10">
        <f>'10 Feb'!B12</f>
        <v>405</v>
      </c>
      <c r="C10" s="10">
        <f>'10 Feb'!C12</f>
        <v>1</v>
      </c>
      <c r="D10" s="10">
        <f>'10 Feb'!D12</f>
        <v>80</v>
      </c>
      <c r="E10" s="10">
        <f>'10 Feb'!E12</f>
        <v>11</v>
      </c>
      <c r="F10" s="10">
        <f>'10 Feb'!F12</f>
        <v>8</v>
      </c>
      <c r="G10" s="10">
        <f>'10 Feb'!G12</f>
        <v>16</v>
      </c>
      <c r="H10" s="10">
        <f>'10 Feb'!H12</f>
        <v>14</v>
      </c>
      <c r="I10" s="10">
        <f>'10 Feb'!I12</f>
        <v>14</v>
      </c>
      <c r="J10" s="10">
        <f>'10 Feb'!J12</f>
        <v>11</v>
      </c>
      <c r="K10" s="64">
        <f>'10 Feb'!K12</f>
        <v>12.5</v>
      </c>
      <c r="L10" s="64">
        <f>'10 Feb'!L12</f>
        <v>54.5</v>
      </c>
      <c r="M10" s="10">
        <f>'10 Feb'!M12</f>
        <v>75</v>
      </c>
      <c r="N10" s="10">
        <f>'10 Feb'!N12</f>
        <v>48</v>
      </c>
      <c r="O10" s="10">
        <f>'10 Feb'!O12</f>
        <v>62</v>
      </c>
      <c r="P10" s="64">
        <f>'10 Feb'!P12</f>
        <v>61.666666666666664</v>
      </c>
    </row>
    <row r="11" spans="1:16" ht="12.75">
      <c r="A11" s="74">
        <v>43873</v>
      </c>
      <c r="B11" s="10">
        <f>'12 Feb'!B12</f>
        <v>436</v>
      </c>
      <c r="C11" s="10">
        <f>'12 Feb'!C12</f>
        <v>1</v>
      </c>
      <c r="D11" s="10">
        <f>'12 Feb'!D12</f>
        <v>92</v>
      </c>
      <c r="E11" s="10">
        <f>'12 Feb'!E12</f>
        <v>11</v>
      </c>
      <c r="F11" s="10">
        <f>'12 Feb'!F12</f>
        <v>8</v>
      </c>
      <c r="G11" s="10">
        <f>'12 Feb'!G12</f>
        <v>17</v>
      </c>
      <c r="H11" s="10">
        <f>'12 Feb'!H12</f>
        <v>13</v>
      </c>
      <c r="I11" s="10">
        <f>'12 Feb'!I12</f>
        <v>17</v>
      </c>
      <c r="J11" s="10">
        <f>'12 Feb'!J12</f>
        <v>13</v>
      </c>
      <c r="K11" s="64">
        <f>'12 Feb'!K12</f>
        <v>13</v>
      </c>
      <c r="L11" s="64">
        <f>'12 Feb'!L12</f>
        <v>55.4</v>
      </c>
      <c r="M11" s="10">
        <f>'12 Feb'!M12</f>
        <v>92</v>
      </c>
      <c r="N11" s="10">
        <f>'12 Feb'!N12</f>
        <v>58</v>
      </c>
      <c r="O11" s="10">
        <f>'12 Feb'!O12</f>
        <v>62</v>
      </c>
      <c r="P11" s="64">
        <f>'12 Feb'!P12</f>
        <v>70.666666666666671</v>
      </c>
    </row>
    <row r="12" spans="1:16" ht="12.75">
      <c r="A12" s="74">
        <v>43875</v>
      </c>
      <c r="B12" s="10">
        <f>'14 Feb'!B12</f>
        <v>463</v>
      </c>
      <c r="C12" s="10">
        <f>'14 Feb'!C12</f>
        <v>1</v>
      </c>
      <c r="D12" s="10">
        <f>'14 Feb'!D12</f>
        <v>114</v>
      </c>
      <c r="E12" s="10">
        <f>'14 Feb'!E12</f>
        <v>15</v>
      </c>
      <c r="F12" s="10">
        <f>'14 Feb'!F12</f>
        <v>13</v>
      </c>
      <c r="G12" s="10">
        <f>'14 Feb'!G12</f>
        <v>16</v>
      </c>
      <c r="H12" s="10">
        <f>'14 Feb'!H12</f>
        <v>14</v>
      </c>
      <c r="I12" s="10">
        <f>'14 Feb'!I12</f>
        <v>15</v>
      </c>
      <c r="J12" s="10">
        <f>'14 Feb'!J12</f>
        <v>12</v>
      </c>
      <c r="K12" s="64">
        <f>'14 Feb'!K12</f>
        <v>14.5</v>
      </c>
      <c r="L12" s="64">
        <f>'14 Feb'!L12</f>
        <v>58.1</v>
      </c>
      <c r="M12" s="10">
        <f>'14 Feb'!M12</f>
        <v>70</v>
      </c>
      <c r="N12" s="10">
        <f>'14 Feb'!N12</f>
        <v>57</v>
      </c>
      <c r="O12" s="10">
        <f>'14 Feb'!O12</f>
        <v>27</v>
      </c>
      <c r="P12" s="64">
        <f>'14 Feb'!P12</f>
        <v>51.333333333333336</v>
      </c>
    </row>
    <row r="13" spans="1:16" ht="12.75">
      <c r="A13" s="74">
        <v>43877</v>
      </c>
      <c r="B13" s="10">
        <f>'16 Feb'!C12</f>
        <v>495</v>
      </c>
      <c r="C13" s="10">
        <f>'16 Feb'!D12</f>
        <v>3</v>
      </c>
      <c r="D13" s="10">
        <f>'16 Feb'!E12</f>
        <v>147</v>
      </c>
      <c r="E13" s="10">
        <f>'16 Feb'!F12</f>
        <v>4</v>
      </c>
      <c r="F13" s="10">
        <f>'16 Feb'!G12</f>
        <v>1</v>
      </c>
      <c r="G13" s="10">
        <f>'16 Feb'!H12</f>
        <v>13</v>
      </c>
      <c r="H13" s="10">
        <f>'16 Feb'!I12</f>
        <v>10</v>
      </c>
      <c r="I13" s="10">
        <f>'16 Feb'!J12</f>
        <v>12</v>
      </c>
      <c r="J13" s="10">
        <f>'16 Feb'!K12</f>
        <v>9</v>
      </c>
      <c r="K13" s="64">
        <f>'16 Feb'!L12</f>
        <v>9.5</v>
      </c>
      <c r="L13" s="64">
        <f>'16 Feb'!M12</f>
        <v>49.1</v>
      </c>
      <c r="M13" s="10">
        <f>'16 Feb'!N12</f>
        <v>77</v>
      </c>
      <c r="N13" s="10">
        <f>'16 Feb'!O12</f>
        <v>28</v>
      </c>
      <c r="O13" s="10">
        <f>'16 Feb'!P12</f>
        <v>36</v>
      </c>
      <c r="P13" s="64">
        <f>'16 Feb'!Q12</f>
        <v>47</v>
      </c>
    </row>
    <row r="14" spans="1:16" ht="12.75">
      <c r="A14" s="74">
        <v>43879</v>
      </c>
      <c r="B14" s="10">
        <f>'18 feb'!B12</f>
        <v>508</v>
      </c>
      <c r="C14" s="10">
        <f>'18 feb'!C12</f>
        <v>3</v>
      </c>
      <c r="D14" s="10">
        <f>'18 feb'!D12</f>
        <v>169</v>
      </c>
      <c r="E14" s="10">
        <f>'18 feb'!E12</f>
        <v>9</v>
      </c>
      <c r="F14" s="10">
        <f>'18 feb'!F12</f>
        <v>4</v>
      </c>
      <c r="G14" s="10">
        <f>'18 feb'!G12</f>
        <v>12</v>
      </c>
      <c r="H14" s="10">
        <f>'18 feb'!H12</f>
        <v>11</v>
      </c>
      <c r="I14" s="10">
        <f>'18 feb'!I12</f>
        <v>11</v>
      </c>
      <c r="J14" s="10">
        <f>'18 feb'!J12</f>
        <v>7</v>
      </c>
      <c r="K14" s="64">
        <f>'18 feb'!K12</f>
        <v>10</v>
      </c>
      <c r="L14" s="64">
        <f>'18 feb'!L12</f>
        <v>50</v>
      </c>
      <c r="M14" s="10">
        <f>'18 feb'!M12</f>
        <v>69</v>
      </c>
      <c r="N14" s="10">
        <f>'18 feb'!N12</f>
        <v>41</v>
      </c>
      <c r="O14" s="10">
        <f>'18 feb'!O12</f>
        <v>59</v>
      </c>
      <c r="P14" s="64">
        <f>'18 feb'!P12</f>
        <v>56.333333333333336</v>
      </c>
    </row>
    <row r="15" spans="1:16" ht="12.75">
      <c r="A15" s="74">
        <v>43881</v>
      </c>
      <c r="B15" s="10">
        <f>'20 feb'!B12</f>
        <v>520</v>
      </c>
      <c r="C15" s="10">
        <f>'20 feb'!C12</f>
        <v>3</v>
      </c>
      <c r="D15" s="10">
        <f>'20 feb'!D12</f>
        <v>217</v>
      </c>
      <c r="E15" s="10">
        <f>'20 feb'!E12</f>
        <v>10</v>
      </c>
      <c r="F15" s="10">
        <f>'20 feb'!F12</f>
        <v>9</v>
      </c>
      <c r="G15" s="10">
        <f>'20 feb'!G12</f>
        <v>12</v>
      </c>
      <c r="H15" s="10">
        <f>'20 feb'!H12</f>
        <v>11</v>
      </c>
      <c r="I15" s="10">
        <f>'20 feb'!I12</f>
        <v>12</v>
      </c>
      <c r="J15" s="10">
        <f>'20 feb'!J12</f>
        <v>9</v>
      </c>
      <c r="K15" s="64">
        <f>'20 feb'!K12</f>
        <v>10.5</v>
      </c>
      <c r="L15" s="64">
        <f>'20 feb'!L12</f>
        <v>50.9</v>
      </c>
      <c r="M15" s="10">
        <f>'20 feb'!M12</f>
        <v>67</v>
      </c>
      <c r="N15" s="10">
        <f>'20 feb'!N12</f>
        <v>52</v>
      </c>
      <c r="O15" s="10">
        <f>'20 feb'!O12</f>
        <v>66</v>
      </c>
      <c r="P15" s="64">
        <f>'20 feb'!P12</f>
        <v>61.666666666666664</v>
      </c>
    </row>
    <row r="16" spans="1:16" ht="12.75">
      <c r="A16" s="74">
        <v>43883</v>
      </c>
      <c r="B16" s="10">
        <f>'22 feb'!B12</f>
        <v>526</v>
      </c>
      <c r="C16" s="10">
        <f>'22 feb'!C12</f>
        <v>3</v>
      </c>
      <c r="D16" s="10">
        <f>'22 feb'!D12</f>
        <v>250</v>
      </c>
      <c r="E16" s="10">
        <f>'22 feb'!E12</f>
        <v>12</v>
      </c>
      <c r="F16" s="10">
        <f>'22 feb'!F12</f>
        <v>10</v>
      </c>
      <c r="G16" s="10">
        <f>'22 feb'!G12</f>
        <v>13</v>
      </c>
      <c r="H16" s="10">
        <f>'22 feb'!H12</f>
        <v>12</v>
      </c>
      <c r="I16" s="10">
        <f>'22 feb'!I12</f>
        <v>13</v>
      </c>
      <c r="J16" s="10">
        <f>'22 feb'!J12</f>
        <v>11</v>
      </c>
      <c r="K16" s="64">
        <f>'22 feb'!K12</f>
        <v>12</v>
      </c>
      <c r="L16" s="64">
        <f>'22 feb'!L12</f>
        <v>53.6</v>
      </c>
      <c r="M16" s="10">
        <f>'22 feb'!M12</f>
        <v>68</v>
      </c>
      <c r="N16" s="10">
        <f>'22 feb'!N12</f>
        <v>61</v>
      </c>
      <c r="O16" s="10">
        <f>'22 feb'!O12</f>
        <v>71</v>
      </c>
      <c r="P16" s="64">
        <f>'22 feb'!P12</f>
        <v>66.666666666666671</v>
      </c>
    </row>
    <row r="17" spans="1:16" ht="12.75">
      <c r="A17" s="74">
        <v>43885</v>
      </c>
      <c r="B17" s="10">
        <f>'24 feb'!B12</f>
        <v>527</v>
      </c>
      <c r="C17" s="10">
        <f>'24 feb'!C12</f>
        <v>3</v>
      </c>
      <c r="D17" s="10">
        <f>'24 feb'!D12</f>
        <v>276</v>
      </c>
      <c r="E17" s="10">
        <f>'24 feb'!E12</f>
        <v>12</v>
      </c>
      <c r="F17" s="10">
        <f>'24 feb'!F12</f>
        <v>10</v>
      </c>
      <c r="G17" s="10">
        <f>'24 feb'!G12</f>
        <v>18</v>
      </c>
      <c r="H17" s="10">
        <f>'24 feb'!H12</f>
        <v>13</v>
      </c>
      <c r="I17" s="10">
        <f>'24 feb'!I12</f>
        <v>17</v>
      </c>
      <c r="J17" s="10">
        <f>'24 feb'!J12</f>
        <v>11</v>
      </c>
      <c r="K17" s="64">
        <f>'24 feb'!K12</f>
        <v>12.5</v>
      </c>
      <c r="L17" s="64">
        <f>'24 feb'!L12</f>
        <v>54.5</v>
      </c>
      <c r="M17" s="10">
        <f>'24 feb'!M12</f>
        <v>80</v>
      </c>
      <c r="N17" s="10">
        <f>'24 feb'!N12</f>
        <v>51</v>
      </c>
      <c r="O17" s="10">
        <f>'24 feb'!O12</f>
        <v>68</v>
      </c>
      <c r="P17" s="64">
        <f>'24 feb'!P12</f>
        <v>66.333333333333329</v>
      </c>
    </row>
    <row r="18" spans="1:16" ht="12.75">
      <c r="A18" s="74">
        <v>43887</v>
      </c>
      <c r="B18" s="10">
        <f>'26 Feb'!B12</f>
        <v>531</v>
      </c>
      <c r="C18" s="10">
        <f>'26 Feb'!C12</f>
        <v>3</v>
      </c>
      <c r="D18" s="10">
        <f>'26 Feb'!D12</f>
        <v>295</v>
      </c>
      <c r="E18" s="10">
        <f>'26 Feb'!E12</f>
        <v>13</v>
      </c>
      <c r="F18" s="10">
        <f>'26 Feb'!F12</f>
        <v>11</v>
      </c>
      <c r="G18" s="10">
        <f>'26 Feb'!G12</f>
        <v>20</v>
      </c>
      <c r="H18" s="10">
        <f>'26 Feb'!H12</f>
        <v>17</v>
      </c>
      <c r="I18" s="10">
        <f>'26 Feb'!I12</f>
        <v>19</v>
      </c>
      <c r="J18" s="10">
        <f>'26 Feb'!J12</f>
        <v>16</v>
      </c>
      <c r="K18" s="64">
        <f>'26 Feb'!K12</f>
        <v>16.5</v>
      </c>
      <c r="L18" s="64">
        <f>'26 Feb'!L12</f>
        <v>61.7</v>
      </c>
      <c r="M18" s="10">
        <f>'26 Feb'!M12</f>
        <v>81</v>
      </c>
      <c r="N18" s="10">
        <f>'26 Feb'!N12</f>
        <v>53</v>
      </c>
      <c r="O18" s="10">
        <f>'26 Feb'!O12</f>
        <v>59</v>
      </c>
      <c r="P18" s="64">
        <f>'26 Feb'!P12</f>
        <v>64.333333333333329</v>
      </c>
    </row>
    <row r="19" spans="1:16" ht="12.75">
      <c r="A19" s="74">
        <v>43889</v>
      </c>
      <c r="B19" s="10">
        <f>'28 feb'!B12</f>
        <v>538</v>
      </c>
      <c r="C19" s="10">
        <f>'28 feb'!C12</f>
        <v>3</v>
      </c>
      <c r="D19" s="10">
        <f>'28 feb'!D12</f>
        <v>338</v>
      </c>
      <c r="E19" s="10">
        <f>'28 feb'!E12</f>
        <v>15</v>
      </c>
      <c r="F19" s="10">
        <f>'28 feb'!F12</f>
        <v>12</v>
      </c>
      <c r="G19" s="10">
        <f>'28 feb'!G12</f>
        <v>20</v>
      </c>
      <c r="H19" s="10">
        <f>'28 feb'!H12</f>
        <v>15</v>
      </c>
      <c r="I19" s="10">
        <f>'28 feb'!I12</f>
        <v>19</v>
      </c>
      <c r="J19" s="10">
        <f>'28 feb'!J12</f>
        <v>13</v>
      </c>
      <c r="K19" s="64">
        <f>'28 feb'!K12</f>
        <v>15</v>
      </c>
      <c r="L19" s="64">
        <f>'28 feb'!L12</f>
        <v>59</v>
      </c>
      <c r="M19" s="10">
        <f>'28 feb'!M12</f>
        <v>77</v>
      </c>
      <c r="N19" s="10">
        <f>'28 feb'!N12</f>
        <v>52</v>
      </c>
      <c r="O19" s="10">
        <f>'28 feb'!O12</f>
        <v>59</v>
      </c>
      <c r="P19" s="64">
        <f>'28 feb'!P12</f>
        <v>62.666666666666664</v>
      </c>
    </row>
  </sheetData>
  <mergeCells count="4">
    <mergeCell ref="E2:J2"/>
    <mergeCell ref="E3:F3"/>
    <mergeCell ref="G3:H3"/>
    <mergeCell ref="I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35"/>
  <sheetViews>
    <sheetView workbookViewId="0"/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11.42578125" customWidth="1"/>
    <col min="6" max="6" width="8.140625" customWidth="1"/>
    <col min="7" max="7" width="11.85546875" customWidth="1"/>
    <col min="8" max="8" width="5" customWidth="1"/>
    <col min="9" max="9" width="9.5703125" customWidth="1"/>
    <col min="10" max="10" width="13.42578125" customWidth="1"/>
    <col min="11" max="11" width="9.42578125" customWidth="1"/>
    <col min="12" max="12" width="5" customWidth="1"/>
    <col min="13" max="13" width="8" customWidth="1"/>
    <col min="14" max="14" width="9.5703125" customWidth="1"/>
    <col min="15" max="15" width="8.42578125" customWidth="1"/>
    <col min="16" max="16" width="9.5703125" customWidth="1"/>
    <col min="17" max="17" width="9.42578125" customWidth="1"/>
  </cols>
  <sheetData>
    <row r="1" spans="1:17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7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7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</row>
    <row r="4" spans="1:17" ht="15">
      <c r="A4" s="2" t="s">
        <v>13</v>
      </c>
      <c r="B4" s="7">
        <v>13522</v>
      </c>
      <c r="C4" s="7">
        <v>414</v>
      </c>
      <c r="D4" s="7">
        <v>386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7" ht="15">
      <c r="A5" s="2" t="s">
        <v>17</v>
      </c>
      <c r="B5" s="7">
        <v>724</v>
      </c>
      <c r="C5" s="7">
        <v>0</v>
      </c>
      <c r="D5" s="7">
        <v>43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7" ht="15">
      <c r="A6" s="2" t="s">
        <v>18</v>
      </c>
      <c r="B6" s="7">
        <v>725</v>
      </c>
      <c r="C6" s="7">
        <v>0</v>
      </c>
      <c r="D6" s="7">
        <v>21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7" ht="15">
      <c r="A7" s="2" t="s">
        <v>19</v>
      </c>
      <c r="B7" s="7">
        <v>566</v>
      </c>
      <c r="C7" s="7">
        <v>2</v>
      </c>
      <c r="D7" s="7">
        <v>16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7" ht="15">
      <c r="A8" s="2" t="s">
        <v>20</v>
      </c>
      <c r="B8" s="7">
        <v>521</v>
      </c>
      <c r="C8" s="7">
        <v>0</v>
      </c>
      <c r="D8" s="7">
        <v>22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7" ht="15">
      <c r="A9" s="2" t="s">
        <v>21</v>
      </c>
      <c r="B9" s="7">
        <v>408</v>
      </c>
      <c r="C9" s="7">
        <v>0</v>
      </c>
      <c r="D9" s="7">
        <v>14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7" ht="15">
      <c r="A10" s="2" t="s">
        <v>22</v>
      </c>
      <c r="B10" s="7">
        <v>391</v>
      </c>
      <c r="C10" s="7">
        <v>0</v>
      </c>
      <c r="D10" s="7">
        <v>18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7" ht="15">
      <c r="A11" s="2" t="s">
        <v>23</v>
      </c>
      <c r="B11" s="7">
        <v>337</v>
      </c>
      <c r="C11" s="7">
        <v>2</v>
      </c>
      <c r="D11" s="7">
        <v>9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7" ht="15">
      <c r="A12" s="2" t="s">
        <v>24</v>
      </c>
      <c r="B12" s="7">
        <v>254</v>
      </c>
      <c r="C12" s="7">
        <v>1</v>
      </c>
      <c r="D12" s="7">
        <v>14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7" ht="15">
      <c r="A13" s="2" t="s">
        <v>25</v>
      </c>
      <c r="B13" s="7">
        <v>259</v>
      </c>
      <c r="C13" s="7">
        <v>0</v>
      </c>
      <c r="D13" s="7">
        <v>7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7" ht="15">
      <c r="A14" s="2" t="s">
        <v>26</v>
      </c>
      <c r="B14" s="7">
        <v>271</v>
      </c>
      <c r="C14" s="7">
        <v>0</v>
      </c>
      <c r="D14" s="7">
        <v>8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7" ht="15">
      <c r="A15" s="2" t="s">
        <v>27</v>
      </c>
      <c r="B15" s="7">
        <v>203</v>
      </c>
      <c r="C15" s="7">
        <v>1</v>
      </c>
      <c r="D15" s="7">
        <v>10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7" ht="15">
      <c r="A16" s="2" t="s">
        <v>28</v>
      </c>
      <c r="B16" s="7">
        <v>212</v>
      </c>
      <c r="C16" s="7">
        <v>1</v>
      </c>
      <c r="D16" s="7">
        <v>12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B17" s="7">
        <v>179</v>
      </c>
      <c r="C17" s="7">
        <v>0</v>
      </c>
      <c r="D17" s="7">
        <v>1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B18" s="7">
        <v>128</v>
      </c>
      <c r="C18" s="7">
        <v>0</v>
      </c>
      <c r="D18" s="7">
        <v>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B19" s="7">
        <v>127</v>
      </c>
      <c r="C19" s="7">
        <v>0</v>
      </c>
      <c r="D19" s="7">
        <v>7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B20" s="7">
        <v>113</v>
      </c>
      <c r="C20" s="7">
        <v>1</v>
      </c>
      <c r="D20" s="7">
        <v>3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B21" s="7">
        <v>117</v>
      </c>
      <c r="C21" s="7">
        <v>0</v>
      </c>
      <c r="D21" s="7">
        <v>5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B22" s="7">
        <v>121</v>
      </c>
      <c r="C22" s="7">
        <v>2</v>
      </c>
      <c r="D22" s="7">
        <v>2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B23" s="7">
        <v>74</v>
      </c>
      <c r="C23" s="7">
        <v>0</v>
      </c>
      <c r="D23" s="7">
        <v>1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B24" s="7">
        <v>72</v>
      </c>
      <c r="C24" s="7">
        <v>1</v>
      </c>
      <c r="D24" s="7">
        <v>4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B25" s="7">
        <v>74</v>
      </c>
      <c r="C25" s="7">
        <v>0</v>
      </c>
      <c r="D25" s="7">
        <v>2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B26" s="7">
        <v>60</v>
      </c>
      <c r="C26" s="7">
        <v>0</v>
      </c>
      <c r="D26" s="7">
        <v>1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B27" s="7">
        <v>55</v>
      </c>
      <c r="C27" s="7">
        <v>0</v>
      </c>
      <c r="D27" s="7">
        <v>3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B28" s="7">
        <v>46</v>
      </c>
      <c r="C28" s="7">
        <v>0</v>
      </c>
      <c r="D28" s="7">
        <v>2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B29" s="7">
        <v>31</v>
      </c>
      <c r="C29" s="7">
        <v>0</v>
      </c>
      <c r="D29" s="7">
        <v>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B30" s="7">
        <v>34</v>
      </c>
      <c r="C30" s="7">
        <v>0</v>
      </c>
      <c r="D30" s="7">
        <v>1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B31" s="7">
        <v>24</v>
      </c>
      <c r="C31" s="7">
        <v>0</v>
      </c>
      <c r="D31" s="7">
        <v>0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B32" s="7">
        <v>31</v>
      </c>
      <c r="C32" s="7">
        <v>0</v>
      </c>
      <c r="D32" s="7">
        <v>1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B33" s="7">
        <v>13</v>
      </c>
      <c r="C33" s="7">
        <v>0</v>
      </c>
      <c r="D33" s="7">
        <v>0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>
      <c r="A34" s="2" t="s">
        <v>46</v>
      </c>
      <c r="B34" s="16"/>
      <c r="C34" s="16"/>
      <c r="D34" s="16"/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B35" s="7">
        <v>15</v>
      </c>
      <c r="C35" s="7">
        <v>0</v>
      </c>
      <c r="D35" s="7">
        <v>0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32"/>
  <sheetViews>
    <sheetView topLeftCell="A12" workbookViewId="0"/>
  </sheetViews>
  <sheetFormatPr defaultColWidth="14.42578125" defaultRowHeight="15.75" customHeight="1"/>
  <sheetData>
    <row r="1" spans="1:6" ht="15.75" customHeight="1">
      <c r="A1" s="90" t="s">
        <v>81</v>
      </c>
      <c r="B1" s="90" t="s">
        <v>82</v>
      </c>
      <c r="C1" s="90" t="s">
        <v>83</v>
      </c>
      <c r="D1" s="90" t="s">
        <v>84</v>
      </c>
      <c r="E1" s="90" t="s">
        <v>85</v>
      </c>
      <c r="F1" s="90" t="s">
        <v>86</v>
      </c>
    </row>
    <row r="2" spans="1:6" ht="15.75" customHeight="1">
      <c r="A2" s="90" t="s">
        <v>13</v>
      </c>
      <c r="B2" s="91">
        <v>60108</v>
      </c>
      <c r="C2" s="91">
        <v>2478</v>
      </c>
      <c r="D2" s="91">
        <v>26262</v>
      </c>
      <c r="E2" s="91">
        <v>51.35</v>
      </c>
      <c r="F2" s="91">
        <v>72.5</v>
      </c>
    </row>
    <row r="3" spans="1:6" ht="15.75" customHeight="1">
      <c r="A3" s="90" t="s">
        <v>17</v>
      </c>
      <c r="B3" s="91">
        <v>667</v>
      </c>
      <c r="C3" s="91">
        <v>1</v>
      </c>
      <c r="D3" s="91">
        <v>961</v>
      </c>
      <c r="E3" s="91">
        <v>50.9</v>
      </c>
      <c r="F3" s="91">
        <v>74.849999999999994</v>
      </c>
    </row>
    <row r="4" spans="1:6" ht="15.75" customHeight="1">
      <c r="A4" s="90" t="s">
        <v>18</v>
      </c>
      <c r="B4" s="91">
        <v>912</v>
      </c>
      <c r="C4" s="91">
        <v>7</v>
      </c>
      <c r="D4" s="91">
        <v>924</v>
      </c>
      <c r="E4" s="91">
        <v>61.7</v>
      </c>
      <c r="F4" s="91">
        <v>76.150000000000006</v>
      </c>
    </row>
    <row r="5" spans="1:6" ht="15.75" customHeight="1">
      <c r="A5" s="90" t="s">
        <v>19</v>
      </c>
      <c r="B5" s="91">
        <v>920</v>
      </c>
      <c r="C5" s="91">
        <v>18</v>
      </c>
      <c r="D5" s="91">
        <v>1109</v>
      </c>
      <c r="E5" s="91">
        <v>46.4</v>
      </c>
      <c r="F5" s="91">
        <v>45.35</v>
      </c>
    </row>
    <row r="6" spans="1:6" ht="15.75" customHeight="1">
      <c r="A6" s="90" t="s">
        <v>20</v>
      </c>
      <c r="B6" s="91">
        <v>685</v>
      </c>
      <c r="C6" s="91">
        <v>4</v>
      </c>
      <c r="D6" s="91">
        <v>828</v>
      </c>
      <c r="E6" s="91">
        <v>51.8</v>
      </c>
      <c r="F6" s="91">
        <v>81.3</v>
      </c>
    </row>
    <row r="7" spans="1:6" ht="15.75" customHeight="1">
      <c r="A7" s="90" t="s">
        <v>21</v>
      </c>
      <c r="B7" s="91">
        <v>753</v>
      </c>
      <c r="C7" s="91">
        <v>6</v>
      </c>
      <c r="D7" s="91">
        <v>818</v>
      </c>
      <c r="E7" s="91">
        <v>49.1</v>
      </c>
      <c r="F7" s="91">
        <v>71.849999999999994</v>
      </c>
    </row>
    <row r="8" spans="1:6" ht="15.75" customHeight="1">
      <c r="A8" s="90" t="s">
        <v>22</v>
      </c>
      <c r="B8" s="91">
        <v>695</v>
      </c>
      <c r="C8" s="91">
        <v>1</v>
      </c>
      <c r="D8" s="91">
        <v>783</v>
      </c>
      <c r="E8" s="91">
        <v>51.8</v>
      </c>
      <c r="F8" s="91">
        <v>74.2</v>
      </c>
    </row>
    <row r="9" spans="1:6" ht="15.75" customHeight="1">
      <c r="A9" s="90" t="s">
        <v>23</v>
      </c>
      <c r="B9" s="91">
        <v>365</v>
      </c>
      <c r="C9" s="91">
        <v>6</v>
      </c>
      <c r="D9" s="91">
        <v>421</v>
      </c>
      <c r="E9" s="91">
        <v>51.35</v>
      </c>
      <c r="F9" s="91">
        <v>79.849999999999994</v>
      </c>
    </row>
    <row r="10" spans="1:6" ht="15.75" customHeight="1">
      <c r="A10" s="90" t="s">
        <v>24</v>
      </c>
      <c r="B10" s="91">
        <v>361</v>
      </c>
      <c r="C10" s="91">
        <v>2</v>
      </c>
      <c r="D10" s="91">
        <v>337</v>
      </c>
      <c r="E10" s="91">
        <v>53.6</v>
      </c>
      <c r="F10" s="91">
        <v>63.5</v>
      </c>
    </row>
    <row r="11" spans="1:6" ht="15.75" customHeight="1">
      <c r="A11" s="90" t="s">
        <v>25</v>
      </c>
      <c r="B11" s="91">
        <v>572</v>
      </c>
      <c r="C11" s="91">
        <v>6</v>
      </c>
      <c r="D11" s="91">
        <v>403</v>
      </c>
      <c r="E11" s="91">
        <v>41.9</v>
      </c>
      <c r="F11" s="91">
        <v>60.15</v>
      </c>
    </row>
    <row r="12" spans="1:6" ht="15.75" customHeight="1">
      <c r="A12" s="90" t="s">
        <v>26</v>
      </c>
      <c r="B12" s="91">
        <v>463</v>
      </c>
      <c r="C12" s="91">
        <v>0</v>
      </c>
      <c r="D12" s="91">
        <v>510</v>
      </c>
      <c r="E12" s="91">
        <v>49.1</v>
      </c>
      <c r="F12" s="91">
        <v>74.099999999999994</v>
      </c>
    </row>
    <row r="13" spans="1:6" ht="15.75" customHeight="1">
      <c r="A13" s="90" t="s">
        <v>27</v>
      </c>
      <c r="B13" s="91">
        <v>202</v>
      </c>
      <c r="C13" s="91">
        <v>2</v>
      </c>
      <c r="D13" s="91">
        <v>270</v>
      </c>
      <c r="E13" s="91">
        <v>50.45</v>
      </c>
      <c r="F13" s="91">
        <v>67.150000000000006</v>
      </c>
    </row>
    <row r="14" spans="1:6" ht="15.75" customHeight="1">
      <c r="A14" s="90" t="s">
        <v>28</v>
      </c>
      <c r="B14" s="91">
        <v>271</v>
      </c>
      <c r="C14" s="91">
        <v>6</v>
      </c>
      <c r="D14" s="91">
        <v>252</v>
      </c>
      <c r="E14" s="91">
        <v>35.6</v>
      </c>
      <c r="F14" s="91">
        <v>54.5</v>
      </c>
    </row>
    <row r="15" spans="1:6" ht="15.75" customHeight="1">
      <c r="A15" s="90" t="s">
        <v>29</v>
      </c>
      <c r="B15" s="91">
        <v>176</v>
      </c>
      <c r="C15" s="91">
        <v>1</v>
      </c>
      <c r="D15" s="91">
        <v>235</v>
      </c>
      <c r="E15" s="91">
        <v>55.4</v>
      </c>
      <c r="F15" s="91">
        <v>73.849999999999994</v>
      </c>
    </row>
    <row r="16" spans="1:6" ht="15.75" customHeight="1">
      <c r="A16" s="90" t="s">
        <v>30</v>
      </c>
      <c r="B16" s="91">
        <v>158</v>
      </c>
      <c r="C16" s="91">
        <v>1</v>
      </c>
      <c r="D16" s="91">
        <v>199</v>
      </c>
      <c r="E16" s="91">
        <v>41</v>
      </c>
      <c r="F16" s="91">
        <v>59.35</v>
      </c>
    </row>
    <row r="17" spans="1:6" ht="15.75" customHeight="1">
      <c r="A17" s="90" t="s">
        <v>31</v>
      </c>
      <c r="B17" s="91">
        <v>165</v>
      </c>
      <c r="C17" s="91">
        <v>2</v>
      </c>
      <c r="D17" s="91">
        <v>166</v>
      </c>
      <c r="E17" s="91">
        <v>56.75</v>
      </c>
      <c r="F17" s="91">
        <v>79</v>
      </c>
    </row>
    <row r="18" spans="1:6" ht="15.75" customHeight="1">
      <c r="A18" s="90" t="s">
        <v>32</v>
      </c>
      <c r="B18" s="91">
        <v>236</v>
      </c>
      <c r="C18" s="91">
        <v>5</v>
      </c>
      <c r="D18" s="91">
        <v>277</v>
      </c>
      <c r="E18" s="91">
        <v>35.6</v>
      </c>
      <c r="F18" s="91">
        <v>65.150000000000006</v>
      </c>
    </row>
    <row r="19" spans="1:6" ht="15.75" customHeight="1">
      <c r="A19" s="90" t="s">
        <v>33</v>
      </c>
      <c r="B19" s="91">
        <v>91</v>
      </c>
      <c r="C19" s="91">
        <v>2</v>
      </c>
      <c r="D19" s="91">
        <v>155</v>
      </c>
      <c r="E19" s="91">
        <v>52.25</v>
      </c>
      <c r="F19" s="91">
        <v>66.650000000000006</v>
      </c>
    </row>
    <row r="20" spans="1:6" ht="15.75" customHeight="1">
      <c r="A20" s="90" t="s">
        <v>34</v>
      </c>
      <c r="B20" s="91">
        <v>421</v>
      </c>
      <c r="C20" s="91">
        <v>11</v>
      </c>
      <c r="D20" s="91">
        <v>283</v>
      </c>
      <c r="E20" s="91">
        <v>9.5</v>
      </c>
      <c r="F20" s="91">
        <v>68.3</v>
      </c>
    </row>
    <row r="21" spans="1:6" ht="15.75" customHeight="1">
      <c r="A21" s="90" t="s">
        <v>35</v>
      </c>
      <c r="B21" s="91">
        <v>73</v>
      </c>
      <c r="C21" s="91">
        <v>1</v>
      </c>
      <c r="D21" s="91">
        <v>92</v>
      </c>
      <c r="E21" s="91">
        <v>27.5</v>
      </c>
      <c r="F21" s="91">
        <v>62</v>
      </c>
    </row>
    <row r="22" spans="1:6" ht="15.75" customHeight="1">
      <c r="A22" s="90" t="s">
        <v>36</v>
      </c>
      <c r="B22" s="91">
        <v>116</v>
      </c>
      <c r="C22" s="91">
        <v>4</v>
      </c>
      <c r="D22" s="91">
        <v>132</v>
      </c>
      <c r="E22" s="91">
        <v>69.8</v>
      </c>
      <c r="F22" s="91">
        <v>80.7</v>
      </c>
    </row>
    <row r="23" spans="1:6" ht="15.75" customHeight="1">
      <c r="A23" s="90" t="s">
        <v>37</v>
      </c>
      <c r="B23" s="91">
        <v>94</v>
      </c>
      <c r="C23" s="91">
        <v>0</v>
      </c>
      <c r="D23" s="91">
        <v>111</v>
      </c>
      <c r="E23" s="91">
        <v>25.7</v>
      </c>
      <c r="F23" s="91">
        <v>44.85</v>
      </c>
    </row>
    <row r="24" spans="1:6" ht="15">
      <c r="A24" s="90" t="s">
        <v>38</v>
      </c>
      <c r="B24" s="91">
        <v>104</v>
      </c>
      <c r="C24" s="91">
        <v>3</v>
      </c>
      <c r="D24" s="91">
        <v>102</v>
      </c>
      <c r="E24" s="91">
        <v>34.25</v>
      </c>
      <c r="F24" s="91">
        <v>67.5</v>
      </c>
    </row>
    <row r="25" spans="1:6" ht="15">
      <c r="A25" s="90" t="s">
        <v>39</v>
      </c>
      <c r="B25" s="91">
        <v>62</v>
      </c>
      <c r="C25" s="91">
        <v>2</v>
      </c>
      <c r="D25" s="91">
        <v>82</v>
      </c>
      <c r="E25" s="91">
        <v>37.4</v>
      </c>
      <c r="F25" s="91">
        <v>26.15</v>
      </c>
    </row>
    <row r="26" spans="1:6" ht="15">
      <c r="A26" s="90" t="s">
        <v>40</v>
      </c>
      <c r="B26" s="91">
        <v>117</v>
      </c>
      <c r="C26" s="91">
        <v>2</v>
      </c>
      <c r="D26" s="91">
        <v>110</v>
      </c>
      <c r="E26" s="91">
        <v>47.75</v>
      </c>
      <c r="F26" s="91">
        <v>81.849999999999994</v>
      </c>
    </row>
    <row r="27" spans="1:6" ht="15">
      <c r="A27" s="90" t="s">
        <v>41</v>
      </c>
      <c r="B27" s="91">
        <v>51</v>
      </c>
      <c r="C27" s="91">
        <v>0</v>
      </c>
      <c r="D27" s="91">
        <v>68</v>
      </c>
      <c r="E27" s="91">
        <v>35.6</v>
      </c>
      <c r="F27" s="91">
        <v>30.65</v>
      </c>
    </row>
    <row r="28" spans="1:6" ht="15">
      <c r="A28" s="90" t="s">
        <v>42</v>
      </c>
      <c r="B28" s="91">
        <v>55</v>
      </c>
      <c r="C28" s="91">
        <v>0</v>
      </c>
      <c r="D28" s="91">
        <v>44</v>
      </c>
      <c r="E28" s="91">
        <v>8.6</v>
      </c>
      <c r="F28" s="91">
        <v>71.650000000000006</v>
      </c>
    </row>
    <row r="29" spans="1:6" ht="15">
      <c r="A29" s="90" t="s">
        <v>43</v>
      </c>
      <c r="B29" s="91">
        <v>59</v>
      </c>
      <c r="C29" s="91">
        <v>3</v>
      </c>
      <c r="D29" s="91">
        <v>52</v>
      </c>
      <c r="E29" s="91">
        <v>35.6</v>
      </c>
      <c r="F29" s="91">
        <v>29.65</v>
      </c>
    </row>
    <row r="30" spans="1:6" ht="15">
      <c r="A30" s="90" t="s">
        <v>44</v>
      </c>
      <c r="B30" s="91">
        <v>79</v>
      </c>
      <c r="C30" s="91">
        <v>1</v>
      </c>
      <c r="D30" s="91">
        <v>72</v>
      </c>
      <c r="E30" s="91">
        <v>15.8</v>
      </c>
      <c r="F30" s="91">
        <v>67.650000000000006</v>
      </c>
    </row>
    <row r="31" spans="1:6" ht="15">
      <c r="A31" s="90" t="s">
        <v>45</v>
      </c>
      <c r="B31" s="91">
        <v>10</v>
      </c>
      <c r="C31" s="91">
        <v>0</v>
      </c>
      <c r="D31" s="91">
        <v>18</v>
      </c>
      <c r="E31" s="91">
        <v>29.3</v>
      </c>
      <c r="F31" s="91">
        <v>16.3</v>
      </c>
    </row>
    <row r="32" spans="1:6" ht="15">
      <c r="A32" s="90" t="s">
        <v>47</v>
      </c>
      <c r="B32" s="91">
        <v>82</v>
      </c>
      <c r="C32" s="91">
        <v>2</v>
      </c>
      <c r="D32" s="91">
        <v>30</v>
      </c>
      <c r="E32" s="91">
        <v>66.2</v>
      </c>
      <c r="F32" s="91">
        <v>69.349999999999994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3:AF212"/>
  <sheetViews>
    <sheetView topLeftCell="G2" workbookViewId="0">
      <selection activeCell="AB16" sqref="AB16"/>
    </sheetView>
  </sheetViews>
  <sheetFormatPr defaultColWidth="14.42578125" defaultRowHeight="15.75" customHeight="1"/>
  <cols>
    <col min="1" max="6" width="14.42578125" hidden="1"/>
    <col min="8" max="8" width="16.7109375" customWidth="1"/>
    <col min="12" max="12" width="16.5703125" bestFit="1" customWidth="1"/>
    <col min="14" max="14" width="17.85546875" bestFit="1" customWidth="1"/>
    <col min="15" max="20" width="14.42578125" hidden="1"/>
    <col min="21" max="21" width="8.28515625" customWidth="1"/>
    <col min="22" max="22" width="11.5703125" customWidth="1"/>
    <col min="23" max="23" width="10.5703125" hidden="1" customWidth="1"/>
    <col min="24" max="24" width="9.42578125" hidden="1" customWidth="1"/>
    <col min="25" max="25" width="8.140625" hidden="1" customWidth="1"/>
  </cols>
  <sheetData>
    <row r="3" spans="1:27" ht="15.75" customHeight="1">
      <c r="L3" s="92"/>
      <c r="M3" s="92"/>
      <c r="N3" s="92"/>
      <c r="O3" s="120" t="s">
        <v>2</v>
      </c>
      <c r="P3" s="121"/>
      <c r="Q3" s="121"/>
      <c r="R3" s="121"/>
      <c r="S3" s="121"/>
      <c r="T3" s="122"/>
    </row>
    <row r="4" spans="1:27" ht="15.75" customHeight="1">
      <c r="I4" s="93" t="s">
        <v>87</v>
      </c>
      <c r="L4" s="92"/>
      <c r="M4" s="92"/>
      <c r="N4" s="92"/>
      <c r="O4" s="123" t="s">
        <v>9</v>
      </c>
      <c r="P4" s="122"/>
      <c r="Q4" s="123" t="s">
        <v>10</v>
      </c>
      <c r="R4" s="122"/>
      <c r="S4" s="124" t="s">
        <v>11</v>
      </c>
      <c r="T4" s="122"/>
    </row>
    <row r="5" spans="1:27" ht="15.75" customHeight="1">
      <c r="A5" s="94" t="s">
        <v>64</v>
      </c>
      <c r="B5" s="60" t="s">
        <v>88</v>
      </c>
      <c r="C5" s="60" t="s">
        <v>3</v>
      </c>
      <c r="D5" s="60" t="s">
        <v>4</v>
      </c>
      <c r="E5" s="60" t="s">
        <v>5</v>
      </c>
      <c r="G5" s="8" t="s">
        <v>64</v>
      </c>
      <c r="H5" s="2" t="s">
        <v>88</v>
      </c>
      <c r="I5" s="2" t="s">
        <v>3</v>
      </c>
      <c r="J5" s="2" t="s">
        <v>4</v>
      </c>
      <c r="K5" s="2" t="s">
        <v>5</v>
      </c>
      <c r="L5" s="3" t="s">
        <v>65</v>
      </c>
      <c r="M5" s="3" t="s">
        <v>66</v>
      </c>
      <c r="N5" s="3" t="s">
        <v>89</v>
      </c>
      <c r="O5" s="3" t="s">
        <v>6</v>
      </c>
      <c r="P5" s="3" t="s">
        <v>7</v>
      </c>
      <c r="Q5" s="3" t="s">
        <v>6</v>
      </c>
      <c r="R5" s="3" t="s">
        <v>7</v>
      </c>
      <c r="S5" s="3" t="s">
        <v>6</v>
      </c>
      <c r="T5" s="3" t="s">
        <v>7</v>
      </c>
      <c r="U5" s="4" t="s">
        <v>14</v>
      </c>
      <c r="V5" s="4" t="s">
        <v>15</v>
      </c>
      <c r="W5" s="5" t="s">
        <v>9</v>
      </c>
      <c r="X5" s="5" t="s">
        <v>10</v>
      </c>
      <c r="Y5" s="6" t="s">
        <v>11</v>
      </c>
      <c r="Z5" s="4" t="s">
        <v>16</v>
      </c>
    </row>
    <row r="6" spans="1:27" ht="15">
      <c r="A6" s="131">
        <v>43881</v>
      </c>
      <c r="B6" s="60" t="s">
        <v>58</v>
      </c>
      <c r="C6" s="7">
        <v>104</v>
      </c>
      <c r="D6" s="7">
        <v>1</v>
      </c>
      <c r="E6" s="7">
        <v>16</v>
      </c>
      <c r="G6" s="96">
        <v>43881</v>
      </c>
      <c r="H6" s="10" t="str">
        <f t="shared" ref="H6:K6" si="0">B6</f>
        <v>South Korea</v>
      </c>
      <c r="I6" s="10">
        <f t="shared" si="0"/>
        <v>104</v>
      </c>
      <c r="J6" s="10">
        <f t="shared" si="0"/>
        <v>1</v>
      </c>
      <c r="K6" s="10">
        <f t="shared" si="0"/>
        <v>16</v>
      </c>
      <c r="L6" s="8"/>
      <c r="M6" s="8"/>
      <c r="N6" s="8"/>
      <c r="O6" s="8">
        <v>2</v>
      </c>
      <c r="P6" s="8">
        <v>0</v>
      </c>
      <c r="Q6" s="8">
        <v>14</v>
      </c>
      <c r="R6" s="8">
        <v>10</v>
      </c>
      <c r="S6" s="8">
        <v>13</v>
      </c>
      <c r="T6" s="8">
        <v>2</v>
      </c>
      <c r="U6" s="11">
        <f t="shared" ref="U6:U23" si="1">MEDIAN(O6:T6)</f>
        <v>6</v>
      </c>
      <c r="V6" s="64">
        <f t="shared" ref="V6:V23" si="2">(U6*9/5)+32</f>
        <v>42.8</v>
      </c>
      <c r="W6" s="4">
        <v>69</v>
      </c>
      <c r="X6" s="4">
        <v>31</v>
      </c>
      <c r="Y6" s="4">
        <v>46</v>
      </c>
      <c r="Z6" s="11">
        <f t="shared" ref="Z6:Z23" si="3">AVERAGE(W6:Y6)</f>
        <v>48.666666666666664</v>
      </c>
    </row>
    <row r="7" spans="1:27" ht="15">
      <c r="A7" s="130"/>
      <c r="B7" s="60" t="s">
        <v>60</v>
      </c>
      <c r="C7" s="7">
        <v>94</v>
      </c>
      <c r="D7" s="7">
        <v>1</v>
      </c>
      <c r="E7" s="7">
        <v>18</v>
      </c>
      <c r="G7" s="96">
        <v>43882</v>
      </c>
      <c r="H7" s="10" t="str">
        <f t="shared" ref="H7:K7" si="4">B15</f>
        <v>South Korea</v>
      </c>
      <c r="I7" s="10">
        <f t="shared" si="4"/>
        <v>204</v>
      </c>
      <c r="J7" s="10">
        <f t="shared" si="4"/>
        <v>2</v>
      </c>
      <c r="K7" s="10">
        <f t="shared" si="4"/>
        <v>16</v>
      </c>
      <c r="L7" s="8">
        <f t="shared" ref="L7:N7" si="5">I7-I6</f>
        <v>100</v>
      </c>
      <c r="M7" s="8">
        <f t="shared" si="5"/>
        <v>1</v>
      </c>
      <c r="N7" s="8">
        <f t="shared" si="5"/>
        <v>0</v>
      </c>
      <c r="O7" s="8">
        <v>2</v>
      </c>
      <c r="P7" s="8">
        <v>-1</v>
      </c>
      <c r="Q7" s="8">
        <v>16</v>
      </c>
      <c r="R7" s="8">
        <v>11</v>
      </c>
      <c r="S7" s="8">
        <v>15</v>
      </c>
      <c r="T7" s="8">
        <v>9</v>
      </c>
      <c r="U7" s="11">
        <f t="shared" si="1"/>
        <v>10</v>
      </c>
      <c r="V7" s="64">
        <f t="shared" si="2"/>
        <v>50</v>
      </c>
      <c r="W7" s="4">
        <v>73</v>
      </c>
      <c r="X7" s="4">
        <v>31</v>
      </c>
      <c r="Y7" s="4">
        <v>42</v>
      </c>
      <c r="Z7" s="11">
        <f t="shared" si="3"/>
        <v>48.666666666666664</v>
      </c>
    </row>
    <row r="8" spans="1:27" ht="15.75" customHeight="1">
      <c r="A8" s="130"/>
      <c r="B8" s="60" t="s">
        <v>61</v>
      </c>
      <c r="C8" s="7">
        <v>84</v>
      </c>
      <c r="D8" s="7">
        <v>0</v>
      </c>
      <c r="E8" s="7">
        <v>34</v>
      </c>
      <c r="G8" s="96">
        <v>43883</v>
      </c>
      <c r="H8" s="10" t="str">
        <f t="shared" ref="H8:K8" si="6">B25</f>
        <v>South Korea</v>
      </c>
      <c r="I8" s="10">
        <f t="shared" si="6"/>
        <v>433</v>
      </c>
      <c r="J8" s="10">
        <f t="shared" si="6"/>
        <v>2</v>
      </c>
      <c r="K8" s="10">
        <f t="shared" si="6"/>
        <v>16</v>
      </c>
      <c r="L8" s="8">
        <f t="shared" ref="L8:N8" si="7">I8-I7</f>
        <v>229</v>
      </c>
      <c r="M8" s="8">
        <f t="shared" si="7"/>
        <v>0</v>
      </c>
      <c r="N8" s="8">
        <f t="shared" si="7"/>
        <v>0</v>
      </c>
      <c r="O8" s="8">
        <v>9</v>
      </c>
      <c r="P8" s="8">
        <v>8</v>
      </c>
      <c r="Q8" s="97">
        <v>13</v>
      </c>
      <c r="R8" s="8">
        <v>10</v>
      </c>
      <c r="S8" s="8">
        <v>10</v>
      </c>
      <c r="T8" s="8">
        <v>4</v>
      </c>
      <c r="U8" s="11">
        <f t="shared" si="1"/>
        <v>9.5</v>
      </c>
      <c r="V8" s="64">
        <f t="shared" si="2"/>
        <v>49.1</v>
      </c>
      <c r="W8" s="4">
        <v>86</v>
      </c>
      <c r="X8" s="4">
        <v>22</v>
      </c>
      <c r="Y8" s="4">
        <v>33</v>
      </c>
      <c r="Z8" s="11">
        <f t="shared" si="3"/>
        <v>47</v>
      </c>
    </row>
    <row r="9" spans="1:27" ht="15">
      <c r="A9" s="130"/>
      <c r="B9" s="60" t="s">
        <v>91</v>
      </c>
      <c r="C9" s="7">
        <v>16</v>
      </c>
      <c r="D9" s="7">
        <v>0</v>
      </c>
      <c r="E9" s="7">
        <v>12</v>
      </c>
      <c r="G9" s="96">
        <v>43884</v>
      </c>
      <c r="H9" s="10" t="str">
        <f t="shared" ref="H9:K9" si="8">B34</f>
        <v>South Korea</v>
      </c>
      <c r="I9" s="10">
        <f t="shared" si="8"/>
        <v>602</v>
      </c>
      <c r="J9" s="10">
        <f t="shared" si="8"/>
        <v>6</v>
      </c>
      <c r="K9" s="10">
        <f t="shared" si="8"/>
        <v>18</v>
      </c>
      <c r="L9" s="8">
        <f t="shared" ref="L9:N9" si="9">I9-I8</f>
        <v>169</v>
      </c>
      <c r="M9" s="8">
        <f t="shared" si="9"/>
        <v>4</v>
      </c>
      <c r="N9" s="8">
        <f t="shared" si="9"/>
        <v>2</v>
      </c>
      <c r="O9" s="8">
        <v>4</v>
      </c>
      <c r="P9" s="8">
        <v>-1</v>
      </c>
      <c r="Q9" s="8">
        <v>11</v>
      </c>
      <c r="R9" s="8">
        <v>7</v>
      </c>
      <c r="S9" s="8">
        <v>11</v>
      </c>
      <c r="T9" s="8">
        <v>1</v>
      </c>
      <c r="U9" s="11">
        <f t="shared" si="1"/>
        <v>5.5</v>
      </c>
      <c r="V9" s="64">
        <f t="shared" si="2"/>
        <v>41.9</v>
      </c>
      <c r="W9" s="4">
        <v>54</v>
      </c>
      <c r="X9" s="4">
        <v>23</v>
      </c>
      <c r="Y9" s="4">
        <v>39</v>
      </c>
      <c r="Z9" s="11">
        <f t="shared" si="3"/>
        <v>38.666666666666664</v>
      </c>
    </row>
    <row r="10" spans="1:27" ht="15">
      <c r="A10" s="130"/>
      <c r="B10" s="60" t="s">
        <v>68</v>
      </c>
      <c r="C10" s="7">
        <v>12</v>
      </c>
      <c r="D10" s="7">
        <v>1</v>
      </c>
      <c r="E10" s="7">
        <v>4</v>
      </c>
      <c r="G10" s="96">
        <v>43885</v>
      </c>
      <c r="H10" s="10" t="str">
        <f t="shared" ref="H10:K10" si="10">B43</f>
        <v>South Korea</v>
      </c>
      <c r="I10" s="10">
        <f t="shared" si="10"/>
        <v>833</v>
      </c>
      <c r="J10" s="10">
        <f t="shared" si="10"/>
        <v>8</v>
      </c>
      <c r="K10" s="10">
        <f t="shared" si="10"/>
        <v>18</v>
      </c>
      <c r="L10" s="8">
        <f t="shared" ref="L10:N10" si="11">I10-I9</f>
        <v>231</v>
      </c>
      <c r="M10" s="8">
        <f t="shared" si="11"/>
        <v>2</v>
      </c>
      <c r="N10" s="8">
        <f t="shared" si="11"/>
        <v>0</v>
      </c>
      <c r="O10" s="8">
        <v>1</v>
      </c>
      <c r="P10" s="8">
        <v>-3</v>
      </c>
      <c r="Q10" s="8">
        <v>17</v>
      </c>
      <c r="R10" s="8">
        <v>11</v>
      </c>
      <c r="S10" s="8">
        <v>15</v>
      </c>
      <c r="T10" s="8">
        <v>10</v>
      </c>
      <c r="U10" s="11">
        <f t="shared" si="1"/>
        <v>10.5</v>
      </c>
      <c r="V10" s="64">
        <f t="shared" si="2"/>
        <v>50.9</v>
      </c>
      <c r="W10" s="4">
        <v>60</v>
      </c>
      <c r="X10" s="4">
        <v>16</v>
      </c>
      <c r="Y10" s="4">
        <v>32</v>
      </c>
      <c r="Z10" s="11">
        <f t="shared" si="3"/>
        <v>36</v>
      </c>
    </row>
    <row r="11" spans="1:27" ht="15">
      <c r="A11" s="130"/>
      <c r="B11" s="60" t="s">
        <v>63</v>
      </c>
      <c r="C11" s="7">
        <v>5</v>
      </c>
      <c r="D11" s="7">
        <v>2</v>
      </c>
      <c r="E11" s="7">
        <v>0</v>
      </c>
      <c r="G11" s="96">
        <v>43886</v>
      </c>
      <c r="H11" s="10" t="str">
        <f t="shared" ref="H11:K11" si="12">B53</f>
        <v>South Korea</v>
      </c>
      <c r="I11" s="10">
        <f t="shared" si="12"/>
        <v>977</v>
      </c>
      <c r="J11" s="10">
        <f t="shared" si="12"/>
        <v>10</v>
      </c>
      <c r="K11" s="10">
        <f t="shared" si="12"/>
        <v>22</v>
      </c>
      <c r="L11" s="8">
        <f t="shared" ref="L11:N11" si="13">I11-I10</f>
        <v>144</v>
      </c>
      <c r="M11" s="8">
        <f t="shared" si="13"/>
        <v>2</v>
      </c>
      <c r="N11" s="8">
        <f t="shared" si="13"/>
        <v>4</v>
      </c>
      <c r="O11" s="8">
        <v>10</v>
      </c>
      <c r="P11" s="8">
        <v>6</v>
      </c>
      <c r="Q11" s="8">
        <v>8</v>
      </c>
      <c r="R11" s="8">
        <v>8</v>
      </c>
      <c r="S11" s="8">
        <v>8</v>
      </c>
      <c r="T11" s="8">
        <v>8</v>
      </c>
      <c r="U11" s="11">
        <f t="shared" si="1"/>
        <v>8</v>
      </c>
      <c r="V11" s="64">
        <f t="shared" si="2"/>
        <v>46.4</v>
      </c>
      <c r="W11" s="4">
        <v>81</v>
      </c>
      <c r="X11" s="4">
        <v>92</v>
      </c>
      <c r="Y11" s="4">
        <v>90</v>
      </c>
      <c r="Z11" s="11">
        <f t="shared" si="3"/>
        <v>87.666666666666671</v>
      </c>
    </row>
    <row r="12" spans="1:27" ht="15">
      <c r="A12" s="130"/>
      <c r="B12" s="60" t="s">
        <v>59</v>
      </c>
      <c r="C12" s="7">
        <v>3</v>
      </c>
      <c r="D12" s="7">
        <v>0</v>
      </c>
      <c r="E12" s="7">
        <v>0</v>
      </c>
      <c r="G12" s="96">
        <v>43887</v>
      </c>
      <c r="H12" s="10" t="str">
        <f t="shared" ref="H12:K12" si="14">B62</f>
        <v>South Korea</v>
      </c>
      <c r="I12" s="10">
        <f t="shared" si="14"/>
        <v>1261</v>
      </c>
      <c r="J12" s="10">
        <f t="shared" si="14"/>
        <v>12</v>
      </c>
      <c r="K12" s="10">
        <f t="shared" si="14"/>
        <v>22</v>
      </c>
      <c r="L12" s="8">
        <f t="shared" ref="L12:N12" si="15">I12-I11</f>
        <v>284</v>
      </c>
      <c r="M12" s="8">
        <f t="shared" si="15"/>
        <v>2</v>
      </c>
      <c r="N12" s="8">
        <f t="shared" si="15"/>
        <v>0</v>
      </c>
      <c r="O12" s="8">
        <v>8</v>
      </c>
      <c r="P12" s="8">
        <v>7</v>
      </c>
      <c r="Q12" s="8">
        <v>14</v>
      </c>
      <c r="R12" s="8">
        <v>10</v>
      </c>
      <c r="S12" s="8">
        <v>11</v>
      </c>
      <c r="T12" s="8">
        <v>6</v>
      </c>
      <c r="U12" s="11">
        <f t="shared" si="1"/>
        <v>9</v>
      </c>
      <c r="V12" s="64">
        <f t="shared" si="2"/>
        <v>48.2</v>
      </c>
      <c r="W12" s="4">
        <v>93</v>
      </c>
      <c r="X12" s="4">
        <v>66</v>
      </c>
      <c r="Y12" s="4">
        <v>78</v>
      </c>
      <c r="Z12" s="11">
        <f t="shared" si="3"/>
        <v>79</v>
      </c>
      <c r="AA12" s="98" t="s">
        <v>92</v>
      </c>
    </row>
    <row r="13" spans="1:27" ht="15">
      <c r="A13" s="130"/>
      <c r="B13" s="60" t="s">
        <v>93</v>
      </c>
      <c r="C13" s="7">
        <v>2</v>
      </c>
      <c r="D13" s="7">
        <v>0</v>
      </c>
      <c r="E13" s="7">
        <v>2</v>
      </c>
      <c r="G13" s="96">
        <v>43888</v>
      </c>
      <c r="H13" s="10" t="str">
        <f t="shared" ref="H13:K13" si="16">B73</f>
        <v>South Korea</v>
      </c>
      <c r="I13" s="10">
        <f t="shared" si="16"/>
        <v>1766</v>
      </c>
      <c r="J13" s="10">
        <f t="shared" si="16"/>
        <v>13</v>
      </c>
      <c r="K13" s="10">
        <f t="shared" si="16"/>
        <v>22</v>
      </c>
      <c r="L13" s="8">
        <f t="shared" ref="L13:N13" si="17">I13-I12</f>
        <v>505</v>
      </c>
      <c r="M13" s="8">
        <f t="shared" si="17"/>
        <v>1</v>
      </c>
      <c r="N13" s="8">
        <f t="shared" si="17"/>
        <v>0</v>
      </c>
      <c r="O13" s="8">
        <v>7</v>
      </c>
      <c r="P13" s="8">
        <v>5</v>
      </c>
      <c r="Q13" s="8">
        <v>9</v>
      </c>
      <c r="R13" s="8">
        <v>8</v>
      </c>
      <c r="S13" s="8">
        <v>8</v>
      </c>
      <c r="T13" s="8">
        <v>5</v>
      </c>
      <c r="U13" s="11">
        <f t="shared" si="1"/>
        <v>7.5</v>
      </c>
      <c r="V13" s="64">
        <f t="shared" si="2"/>
        <v>45.5</v>
      </c>
      <c r="W13" s="4">
        <v>76</v>
      </c>
      <c r="X13" s="4">
        <v>51</v>
      </c>
      <c r="Y13" s="4">
        <v>58</v>
      </c>
      <c r="Z13" s="11">
        <f t="shared" si="3"/>
        <v>61.666666666666664</v>
      </c>
    </row>
    <row r="14" spans="1:27" ht="15.75" customHeight="1">
      <c r="A14" s="99"/>
      <c r="B14" s="16"/>
      <c r="C14" s="16"/>
      <c r="D14" s="16"/>
      <c r="E14" s="16"/>
      <c r="G14" s="96">
        <v>43889</v>
      </c>
      <c r="H14" s="10" t="str">
        <f t="shared" ref="H14:K14" si="18">B82</f>
        <v>South Korea</v>
      </c>
      <c r="I14" s="10">
        <f t="shared" si="18"/>
        <v>2337</v>
      </c>
      <c r="J14" s="10">
        <f t="shared" si="18"/>
        <v>13</v>
      </c>
      <c r="K14" s="10">
        <f t="shared" si="18"/>
        <v>22</v>
      </c>
      <c r="L14" s="8">
        <f t="shared" ref="L14:N14" si="19">I14-I13</f>
        <v>571</v>
      </c>
      <c r="M14" s="8">
        <f t="shared" si="19"/>
        <v>0</v>
      </c>
      <c r="N14" s="8">
        <f t="shared" si="19"/>
        <v>0</v>
      </c>
      <c r="O14" s="8">
        <v>5</v>
      </c>
      <c r="P14" s="8">
        <v>3</v>
      </c>
      <c r="Q14" s="8">
        <v>8</v>
      </c>
      <c r="R14" s="8">
        <v>7</v>
      </c>
      <c r="S14" s="8">
        <v>7</v>
      </c>
      <c r="T14" s="8">
        <v>3</v>
      </c>
      <c r="U14" s="11">
        <f t="shared" si="1"/>
        <v>6</v>
      </c>
      <c r="V14" s="64">
        <f t="shared" si="2"/>
        <v>42.8</v>
      </c>
      <c r="W14" s="4">
        <v>77</v>
      </c>
      <c r="X14" s="4">
        <v>69</v>
      </c>
      <c r="Y14" s="4">
        <v>89</v>
      </c>
      <c r="Z14" s="11">
        <f t="shared" si="3"/>
        <v>78.333333333333329</v>
      </c>
    </row>
    <row r="15" spans="1:27" ht="15">
      <c r="A15" s="131">
        <v>43882</v>
      </c>
      <c r="B15" s="60" t="s">
        <v>58</v>
      </c>
      <c r="C15" s="7">
        <v>204</v>
      </c>
      <c r="D15" s="7">
        <v>2</v>
      </c>
      <c r="E15" s="7">
        <v>16</v>
      </c>
      <c r="G15" s="96">
        <v>43890</v>
      </c>
      <c r="H15" s="10" t="str">
        <f t="shared" ref="H15:K15" si="20">B92</f>
        <v>South Korea</v>
      </c>
      <c r="I15" s="10">
        <f t="shared" si="20"/>
        <v>3150</v>
      </c>
      <c r="J15" s="10">
        <f t="shared" si="20"/>
        <v>16</v>
      </c>
      <c r="K15" s="10">
        <f t="shared" si="20"/>
        <v>27</v>
      </c>
      <c r="L15" s="8">
        <f t="shared" ref="L15:N15" si="21">I15-I14</f>
        <v>813</v>
      </c>
      <c r="M15" s="8">
        <f t="shared" si="21"/>
        <v>3</v>
      </c>
      <c r="N15" s="8">
        <f t="shared" si="21"/>
        <v>5</v>
      </c>
      <c r="O15" s="8">
        <v>4</v>
      </c>
      <c r="P15" s="8">
        <v>2</v>
      </c>
      <c r="Q15" s="8">
        <v>12</v>
      </c>
      <c r="R15" s="8">
        <v>7</v>
      </c>
      <c r="S15" s="8">
        <v>11</v>
      </c>
      <c r="T15" s="8">
        <v>4</v>
      </c>
      <c r="U15" s="11">
        <f t="shared" si="1"/>
        <v>5.5</v>
      </c>
      <c r="V15" s="64">
        <f t="shared" si="2"/>
        <v>41.9</v>
      </c>
      <c r="W15" s="4">
        <v>96</v>
      </c>
      <c r="X15" s="4">
        <v>65</v>
      </c>
      <c r="Y15" s="4">
        <v>77</v>
      </c>
      <c r="Z15" s="11">
        <f t="shared" si="3"/>
        <v>79.333333333333329</v>
      </c>
    </row>
    <row r="16" spans="1:27" ht="15">
      <c r="A16" s="130"/>
      <c r="B16" s="60" t="s">
        <v>60</v>
      </c>
      <c r="C16" s="7">
        <v>105</v>
      </c>
      <c r="D16" s="7">
        <v>1</v>
      </c>
      <c r="E16" s="7">
        <v>22</v>
      </c>
      <c r="G16" s="96">
        <v>43891</v>
      </c>
      <c r="H16" s="10" t="str">
        <f t="shared" ref="H16:K16" si="22">B101</f>
        <v>South Korea</v>
      </c>
      <c r="I16" s="10">
        <f t="shared" si="22"/>
        <v>3736</v>
      </c>
      <c r="J16" s="10">
        <f t="shared" si="22"/>
        <v>17</v>
      </c>
      <c r="K16" s="10">
        <f t="shared" si="22"/>
        <v>30</v>
      </c>
      <c r="L16" s="8">
        <f t="shared" ref="L16:N16" si="23">I16-I15</f>
        <v>586</v>
      </c>
      <c r="M16" s="8">
        <f t="shared" si="23"/>
        <v>1</v>
      </c>
      <c r="N16" s="8">
        <f t="shared" si="23"/>
        <v>3</v>
      </c>
      <c r="O16" s="8">
        <v>5</v>
      </c>
      <c r="P16" s="8">
        <v>4</v>
      </c>
      <c r="Q16" s="8">
        <v>15</v>
      </c>
      <c r="R16" s="8">
        <v>13</v>
      </c>
      <c r="S16" s="8">
        <v>14</v>
      </c>
      <c r="T16" s="8">
        <v>11</v>
      </c>
      <c r="U16" s="11">
        <f t="shared" si="1"/>
        <v>12</v>
      </c>
      <c r="V16" s="64">
        <f t="shared" si="2"/>
        <v>53.6</v>
      </c>
      <c r="W16" s="4">
        <v>90</v>
      </c>
      <c r="X16" s="4">
        <v>49</v>
      </c>
      <c r="Y16" s="4">
        <v>63</v>
      </c>
      <c r="Z16" s="11">
        <f t="shared" si="3"/>
        <v>67.333333333333329</v>
      </c>
    </row>
    <row r="17" spans="1:28" ht="15">
      <c r="A17" s="130"/>
      <c r="B17" s="60" t="s">
        <v>61</v>
      </c>
      <c r="C17" s="7">
        <v>85</v>
      </c>
      <c r="D17" s="7">
        <v>0</v>
      </c>
      <c r="E17" s="7">
        <v>37</v>
      </c>
      <c r="G17" s="96">
        <v>43892</v>
      </c>
      <c r="H17" s="10" t="str">
        <f t="shared" ref="H17:K17" si="24">B111</f>
        <v>South Korea</v>
      </c>
      <c r="I17" s="10">
        <f t="shared" si="24"/>
        <v>4335</v>
      </c>
      <c r="J17" s="10">
        <f t="shared" si="24"/>
        <v>28</v>
      </c>
      <c r="K17" s="10">
        <f t="shared" si="24"/>
        <v>30</v>
      </c>
      <c r="L17" s="8">
        <f t="shared" ref="L17:N17" si="25">I17-I16</f>
        <v>599</v>
      </c>
      <c r="M17" s="8">
        <f t="shared" si="25"/>
        <v>11</v>
      </c>
      <c r="N17" s="8">
        <f t="shared" si="25"/>
        <v>0</v>
      </c>
      <c r="O17" s="4">
        <v>11</v>
      </c>
      <c r="P17" s="4">
        <v>5</v>
      </c>
      <c r="Q17" s="4">
        <v>12</v>
      </c>
      <c r="R17" s="4">
        <v>9</v>
      </c>
      <c r="S17" s="4">
        <v>10</v>
      </c>
      <c r="T17" s="4">
        <v>5</v>
      </c>
      <c r="U17" s="11">
        <f t="shared" si="1"/>
        <v>9.5</v>
      </c>
      <c r="V17" s="64">
        <f t="shared" si="2"/>
        <v>49.1</v>
      </c>
      <c r="W17" s="4">
        <v>60</v>
      </c>
      <c r="X17" s="4">
        <v>29</v>
      </c>
      <c r="Y17" s="4">
        <v>77</v>
      </c>
      <c r="Z17" s="11">
        <f t="shared" si="3"/>
        <v>55.333333333333336</v>
      </c>
    </row>
    <row r="18" spans="1:28" ht="15">
      <c r="A18" s="130"/>
      <c r="B18" s="60" t="s">
        <v>59</v>
      </c>
      <c r="C18" s="7">
        <v>20</v>
      </c>
      <c r="D18" s="7">
        <v>1</v>
      </c>
      <c r="E18" s="7">
        <v>0</v>
      </c>
      <c r="G18" s="96">
        <v>43893</v>
      </c>
      <c r="H18" s="10" t="str">
        <f t="shared" ref="H18:K18" si="26">B120</f>
        <v>South Korea</v>
      </c>
      <c r="I18" s="10">
        <f t="shared" si="26"/>
        <v>5186</v>
      </c>
      <c r="J18" s="10">
        <f t="shared" si="26"/>
        <v>28</v>
      </c>
      <c r="K18" s="10">
        <f t="shared" si="26"/>
        <v>30</v>
      </c>
      <c r="L18" s="8">
        <f t="shared" ref="L18:N18" si="27">I18-I17</f>
        <v>851</v>
      </c>
      <c r="M18" s="8">
        <f t="shared" si="27"/>
        <v>0</v>
      </c>
      <c r="N18" s="8">
        <f t="shared" si="27"/>
        <v>0</v>
      </c>
      <c r="O18" s="8">
        <v>6</v>
      </c>
      <c r="P18" s="8">
        <v>4</v>
      </c>
      <c r="Q18" s="8">
        <v>13</v>
      </c>
      <c r="R18" s="8">
        <v>12</v>
      </c>
      <c r="S18" s="8">
        <v>12</v>
      </c>
      <c r="T18" s="8">
        <v>7</v>
      </c>
      <c r="U18" s="11">
        <f t="shared" si="1"/>
        <v>9.5</v>
      </c>
      <c r="V18" s="64">
        <f t="shared" si="2"/>
        <v>49.1</v>
      </c>
      <c r="W18" s="4">
        <v>77</v>
      </c>
      <c r="X18" s="4">
        <v>48</v>
      </c>
      <c r="Y18" s="4">
        <v>62</v>
      </c>
      <c r="Z18" s="11">
        <f t="shared" si="3"/>
        <v>62.333333333333336</v>
      </c>
    </row>
    <row r="19" spans="1:28" ht="15">
      <c r="A19" s="130"/>
      <c r="B19" s="60" t="s">
        <v>63</v>
      </c>
      <c r="C19" s="7">
        <v>18</v>
      </c>
      <c r="D19" s="7">
        <v>4</v>
      </c>
      <c r="E19" s="7">
        <v>0</v>
      </c>
      <c r="G19" s="96">
        <v>43894</v>
      </c>
      <c r="H19" s="10" t="str">
        <f t="shared" ref="H19:K19" si="28">B130</f>
        <v>South Korea</v>
      </c>
      <c r="I19" s="10">
        <f t="shared" si="28"/>
        <v>5621</v>
      </c>
      <c r="J19" s="10">
        <f t="shared" si="28"/>
        <v>35</v>
      </c>
      <c r="K19" s="10">
        <f t="shared" si="28"/>
        <v>41</v>
      </c>
      <c r="L19" s="8">
        <f t="shared" ref="L19:N19" si="29">I19-I18</f>
        <v>435</v>
      </c>
      <c r="M19" s="8">
        <f t="shared" si="29"/>
        <v>7</v>
      </c>
      <c r="N19" s="8">
        <f t="shared" si="29"/>
        <v>11</v>
      </c>
      <c r="O19" s="8">
        <v>7</v>
      </c>
      <c r="P19" s="8">
        <v>5</v>
      </c>
      <c r="Q19" s="8">
        <v>10</v>
      </c>
      <c r="R19" s="8">
        <v>7</v>
      </c>
      <c r="S19" s="8">
        <v>7</v>
      </c>
      <c r="T19" s="8">
        <v>2</v>
      </c>
      <c r="U19" s="11">
        <f t="shared" si="1"/>
        <v>7</v>
      </c>
      <c r="V19" s="64">
        <f t="shared" si="2"/>
        <v>44.6</v>
      </c>
      <c r="W19" s="4">
        <v>75</v>
      </c>
      <c r="X19" s="4">
        <v>24</v>
      </c>
      <c r="Y19" s="4">
        <v>38</v>
      </c>
      <c r="Z19" s="11">
        <f t="shared" si="3"/>
        <v>45.666666666666664</v>
      </c>
    </row>
    <row r="20" spans="1:28" ht="15">
      <c r="A20" s="130"/>
      <c r="B20" s="60" t="s">
        <v>91</v>
      </c>
      <c r="C20" s="7">
        <v>16</v>
      </c>
      <c r="D20" s="7">
        <v>0</v>
      </c>
      <c r="E20" s="7">
        <v>14</v>
      </c>
      <c r="G20" s="96">
        <v>43895</v>
      </c>
      <c r="H20" s="10" t="str">
        <f t="shared" ref="H20:K20" si="30">B139</f>
        <v>South Korea</v>
      </c>
      <c r="I20" s="10">
        <f t="shared" si="30"/>
        <v>6088</v>
      </c>
      <c r="J20" s="10">
        <f t="shared" si="30"/>
        <v>35</v>
      </c>
      <c r="K20" s="10">
        <f t="shared" si="30"/>
        <v>41</v>
      </c>
      <c r="L20" s="8">
        <f t="shared" ref="L20:N20" si="31">I20-I19</f>
        <v>467</v>
      </c>
      <c r="M20" s="8">
        <f t="shared" si="31"/>
        <v>0</v>
      </c>
      <c r="N20" s="8">
        <f t="shared" si="31"/>
        <v>0</v>
      </c>
      <c r="O20" s="8">
        <v>2</v>
      </c>
      <c r="P20" s="8">
        <v>-1</v>
      </c>
      <c r="Q20" s="8">
        <v>10</v>
      </c>
      <c r="R20" s="8">
        <v>6</v>
      </c>
      <c r="S20" s="8">
        <v>9</v>
      </c>
      <c r="T20" s="8">
        <v>0</v>
      </c>
      <c r="U20" s="11">
        <f t="shared" si="1"/>
        <v>4</v>
      </c>
      <c r="V20" s="64">
        <f t="shared" si="2"/>
        <v>39.200000000000003</v>
      </c>
      <c r="W20" s="4">
        <v>55</v>
      </c>
      <c r="X20" s="4">
        <v>24</v>
      </c>
      <c r="Y20" s="4">
        <v>37</v>
      </c>
      <c r="Z20" s="11">
        <f t="shared" si="3"/>
        <v>38.666666666666664</v>
      </c>
    </row>
    <row r="21" spans="1:28" ht="15">
      <c r="A21" s="130"/>
      <c r="B21" s="60" t="s">
        <v>68</v>
      </c>
      <c r="C21" s="7">
        <v>12</v>
      </c>
      <c r="D21" s="7">
        <v>1</v>
      </c>
      <c r="E21" s="7">
        <v>4</v>
      </c>
      <c r="G21" s="96">
        <v>43896</v>
      </c>
      <c r="H21" s="10" t="str">
        <f t="shared" ref="H21:K21" si="32">B148</f>
        <v>South Korea</v>
      </c>
      <c r="I21" s="10">
        <f t="shared" si="32"/>
        <v>6593</v>
      </c>
      <c r="J21" s="10">
        <f t="shared" si="32"/>
        <v>42</v>
      </c>
      <c r="K21" s="10">
        <f t="shared" si="32"/>
        <v>135</v>
      </c>
      <c r="L21" s="8">
        <f t="shared" ref="L21:N21" si="33">I21-I20</f>
        <v>505</v>
      </c>
      <c r="M21" s="8">
        <f t="shared" si="33"/>
        <v>7</v>
      </c>
      <c r="N21" s="8">
        <f t="shared" si="33"/>
        <v>94</v>
      </c>
      <c r="O21" s="8">
        <v>0</v>
      </c>
      <c r="P21" s="8">
        <v>-3</v>
      </c>
      <c r="Q21" s="8">
        <v>13</v>
      </c>
      <c r="R21" s="8">
        <v>8</v>
      </c>
      <c r="S21" s="8">
        <v>13</v>
      </c>
      <c r="T21" s="8">
        <v>4</v>
      </c>
      <c r="U21" s="11">
        <f t="shared" si="1"/>
        <v>6</v>
      </c>
      <c r="V21" s="64">
        <f t="shared" si="2"/>
        <v>42.8</v>
      </c>
      <c r="W21" s="4">
        <v>60</v>
      </c>
      <c r="X21" s="4">
        <v>18</v>
      </c>
      <c r="Y21" s="4">
        <v>37</v>
      </c>
      <c r="Z21" s="11">
        <f t="shared" si="3"/>
        <v>38.333333333333336</v>
      </c>
    </row>
    <row r="22" spans="1:28" ht="15">
      <c r="A22" s="130"/>
      <c r="B22" s="60" t="s">
        <v>93</v>
      </c>
      <c r="C22" s="7">
        <v>2</v>
      </c>
      <c r="D22" s="7">
        <v>0</v>
      </c>
      <c r="E22" s="7">
        <v>2</v>
      </c>
      <c r="G22" s="96">
        <v>43897</v>
      </c>
      <c r="H22" s="10" t="str">
        <f t="shared" ref="H22:K22" si="34">B158</f>
        <v>South Korea</v>
      </c>
      <c r="I22" s="10">
        <f t="shared" si="34"/>
        <v>7041</v>
      </c>
      <c r="J22" s="10">
        <f t="shared" si="34"/>
        <v>44</v>
      </c>
      <c r="K22" s="10">
        <f t="shared" si="34"/>
        <v>135</v>
      </c>
      <c r="L22" s="8">
        <f t="shared" ref="L22:N22" si="35">I22-I21</f>
        <v>448</v>
      </c>
      <c r="M22" s="8">
        <f t="shared" si="35"/>
        <v>2</v>
      </c>
      <c r="N22" s="8">
        <f t="shared" si="35"/>
        <v>0</v>
      </c>
      <c r="O22" s="8">
        <v>4</v>
      </c>
      <c r="P22" s="8">
        <v>2</v>
      </c>
      <c r="Q22" s="8">
        <v>10</v>
      </c>
      <c r="R22" s="8">
        <v>7</v>
      </c>
      <c r="S22" s="8">
        <v>10</v>
      </c>
      <c r="T22" s="8">
        <v>5</v>
      </c>
      <c r="U22" s="11">
        <f t="shared" si="1"/>
        <v>6</v>
      </c>
      <c r="V22" s="64">
        <f t="shared" si="2"/>
        <v>42.8</v>
      </c>
      <c r="W22" s="4">
        <v>60</v>
      </c>
      <c r="X22" s="4">
        <v>62</v>
      </c>
      <c r="Y22" s="4">
        <v>81</v>
      </c>
      <c r="Z22" s="11">
        <f t="shared" si="3"/>
        <v>67.666666666666671</v>
      </c>
    </row>
    <row r="23" spans="1:28" ht="15.75" customHeight="1">
      <c r="A23" s="101"/>
      <c r="B23" s="16"/>
      <c r="C23" s="16"/>
      <c r="D23" s="16"/>
      <c r="E23" s="16"/>
      <c r="G23" s="96">
        <v>43898</v>
      </c>
      <c r="H23" s="10" t="str">
        <f t="shared" ref="H23:K23" si="36">B168</f>
        <v>South Korea</v>
      </c>
      <c r="I23" s="10">
        <f t="shared" si="36"/>
        <v>7314</v>
      </c>
      <c r="J23" s="10">
        <f t="shared" si="36"/>
        <v>50</v>
      </c>
      <c r="K23" s="68">
        <f t="shared" si="36"/>
        <v>118</v>
      </c>
      <c r="L23" s="8">
        <f t="shared" ref="L23:N23" si="37">I23-I22</f>
        <v>273</v>
      </c>
      <c r="M23" s="8">
        <f t="shared" si="37"/>
        <v>6</v>
      </c>
      <c r="N23" s="8">
        <f t="shared" si="37"/>
        <v>-17</v>
      </c>
      <c r="O23" s="8">
        <v>5</v>
      </c>
      <c r="P23" s="8">
        <v>1</v>
      </c>
      <c r="Q23" s="8">
        <v>16</v>
      </c>
      <c r="R23" s="8">
        <v>10</v>
      </c>
      <c r="S23" s="8">
        <v>15</v>
      </c>
      <c r="T23" s="8">
        <v>6</v>
      </c>
      <c r="U23" s="11">
        <f t="shared" si="1"/>
        <v>8</v>
      </c>
      <c r="V23" s="64">
        <f t="shared" si="2"/>
        <v>46.4</v>
      </c>
      <c r="W23" s="4">
        <v>96</v>
      </c>
      <c r="X23" s="4">
        <v>49</v>
      </c>
      <c r="Y23" s="4">
        <v>58</v>
      </c>
      <c r="Z23" s="11">
        <f t="shared" si="3"/>
        <v>67.666666666666671</v>
      </c>
    </row>
    <row r="24" spans="1:28">
      <c r="A24" s="95"/>
      <c r="B24" s="60"/>
      <c r="C24" s="7"/>
      <c r="D24" s="7"/>
      <c r="E24" s="7"/>
      <c r="G24" s="96">
        <v>43899</v>
      </c>
      <c r="H24" s="8" t="s">
        <v>58</v>
      </c>
      <c r="I24" s="2">
        <f t="shared" ref="I24:K24" si="38">C176</f>
        <v>7478</v>
      </c>
      <c r="J24" s="2">
        <f t="shared" si="38"/>
        <v>53</v>
      </c>
      <c r="K24" s="2">
        <f t="shared" si="38"/>
        <v>118</v>
      </c>
      <c r="L24" s="8">
        <f t="shared" ref="L24:N24" si="39">I24-I23</f>
        <v>164</v>
      </c>
      <c r="M24" s="8">
        <f t="shared" si="39"/>
        <v>3</v>
      </c>
      <c r="N24" s="8">
        <f t="shared" si="39"/>
        <v>0</v>
      </c>
      <c r="O24" s="8">
        <v>8</v>
      </c>
      <c r="P24" s="8">
        <v>2</v>
      </c>
      <c r="Q24" s="8">
        <v>15</v>
      </c>
      <c r="R24" s="8">
        <v>12</v>
      </c>
      <c r="S24" s="8">
        <v>14</v>
      </c>
      <c r="T24" s="8">
        <v>11</v>
      </c>
      <c r="U24" s="4"/>
      <c r="V24" s="4"/>
      <c r="W24" s="102">
        <v>85</v>
      </c>
      <c r="X24" s="102">
        <v>50</v>
      </c>
      <c r="Y24" s="103">
        <v>74</v>
      </c>
      <c r="Z24" s="4"/>
    </row>
    <row r="25" spans="1:28">
      <c r="A25" s="131">
        <v>43883</v>
      </c>
      <c r="B25" s="60" t="s">
        <v>58</v>
      </c>
      <c r="C25" s="7">
        <v>433</v>
      </c>
      <c r="D25" s="7">
        <v>2</v>
      </c>
      <c r="E25" s="7">
        <v>16</v>
      </c>
      <c r="G25" s="8" t="s">
        <v>64</v>
      </c>
      <c r="H25" s="2" t="s">
        <v>88</v>
      </c>
      <c r="I25" s="2" t="s">
        <v>3</v>
      </c>
      <c r="J25" s="2" t="s">
        <v>4</v>
      </c>
      <c r="K25" s="2" t="s">
        <v>5</v>
      </c>
      <c r="L25" s="3" t="s">
        <v>65</v>
      </c>
      <c r="M25" s="3" t="s">
        <v>66</v>
      </c>
      <c r="N25" s="3" t="s">
        <v>89</v>
      </c>
      <c r="O25" s="3" t="s">
        <v>6</v>
      </c>
      <c r="P25" s="3" t="s">
        <v>7</v>
      </c>
      <c r="Q25" s="3" t="s">
        <v>6</v>
      </c>
      <c r="R25" s="3" t="s">
        <v>7</v>
      </c>
      <c r="S25" s="3" t="s">
        <v>6</v>
      </c>
      <c r="T25" s="3" t="s">
        <v>7</v>
      </c>
      <c r="U25" s="4" t="s">
        <v>14</v>
      </c>
      <c r="V25" s="4" t="s">
        <v>15</v>
      </c>
      <c r="W25" s="5" t="s">
        <v>9</v>
      </c>
      <c r="X25" s="5" t="s">
        <v>10</v>
      </c>
      <c r="Y25" s="6" t="s">
        <v>11</v>
      </c>
      <c r="Z25" s="4" t="s">
        <v>16</v>
      </c>
    </row>
    <row r="26" spans="1:28" ht="15">
      <c r="A26" s="130"/>
      <c r="B26" s="60" t="s">
        <v>60</v>
      </c>
      <c r="C26" s="7">
        <v>122</v>
      </c>
      <c r="D26" s="7">
        <v>1</v>
      </c>
      <c r="E26" s="7">
        <v>22</v>
      </c>
      <c r="G26" s="96">
        <v>43881</v>
      </c>
      <c r="H26" s="10" t="str">
        <f t="shared" ref="H26:K26" si="40">B7</f>
        <v>Japan</v>
      </c>
      <c r="I26" s="10">
        <f t="shared" si="40"/>
        <v>94</v>
      </c>
      <c r="J26" s="10">
        <f t="shared" si="40"/>
        <v>1</v>
      </c>
      <c r="K26" s="10">
        <f t="shared" si="40"/>
        <v>18</v>
      </c>
      <c r="L26" s="8"/>
      <c r="M26" s="8"/>
      <c r="N26" s="8"/>
      <c r="O26" s="8">
        <v>2</v>
      </c>
      <c r="P26" s="8">
        <v>-2</v>
      </c>
      <c r="Q26" s="8">
        <v>2</v>
      </c>
      <c r="R26" s="8">
        <v>0</v>
      </c>
      <c r="S26" s="8">
        <v>0</v>
      </c>
      <c r="T26" s="8">
        <v>2</v>
      </c>
      <c r="U26" s="11">
        <f t="shared" ref="U26:U44" si="41">MEDIAN(O26:T26)</f>
        <v>1</v>
      </c>
      <c r="V26" s="64">
        <f t="shared" ref="V26:V44" si="42">(U26*9/5)+32</f>
        <v>33.799999999999997</v>
      </c>
      <c r="W26" s="4">
        <v>76</v>
      </c>
      <c r="X26" s="4">
        <v>48</v>
      </c>
      <c r="Y26" s="4">
        <v>71</v>
      </c>
      <c r="Z26" s="11">
        <f t="shared" ref="Z26:Z44" si="43">AVERAGE(W26:Y26)</f>
        <v>65</v>
      </c>
      <c r="AA26" s="4" t="s">
        <v>94</v>
      </c>
    </row>
    <row r="27" spans="1:28" ht="15">
      <c r="A27" s="130"/>
      <c r="B27" s="60" t="s">
        <v>61</v>
      </c>
      <c r="C27" s="7">
        <v>85</v>
      </c>
      <c r="D27" s="7">
        <v>0</v>
      </c>
      <c r="E27" s="7">
        <v>37</v>
      </c>
      <c r="G27" s="96">
        <v>43882</v>
      </c>
      <c r="H27" s="10" t="str">
        <f t="shared" ref="H27:K27" si="44">B16</f>
        <v>Japan</v>
      </c>
      <c r="I27" s="10">
        <f t="shared" si="44"/>
        <v>105</v>
      </c>
      <c r="J27" s="10">
        <f t="shared" si="44"/>
        <v>1</v>
      </c>
      <c r="K27" s="10">
        <f t="shared" si="44"/>
        <v>22</v>
      </c>
      <c r="L27" s="8">
        <f t="shared" ref="L27:N27" si="45">I27-I26</f>
        <v>11</v>
      </c>
      <c r="M27" s="8">
        <f t="shared" si="45"/>
        <v>0</v>
      </c>
      <c r="N27" s="8">
        <f t="shared" si="45"/>
        <v>4</v>
      </c>
      <c r="O27" s="8">
        <v>-1</v>
      </c>
      <c r="P27" s="8">
        <v>-4</v>
      </c>
      <c r="Q27" s="8">
        <v>2</v>
      </c>
      <c r="R27" s="8">
        <v>0</v>
      </c>
      <c r="S27" s="8">
        <v>0</v>
      </c>
      <c r="T27" s="8">
        <v>-2</v>
      </c>
      <c r="U27" s="11">
        <f t="shared" si="41"/>
        <v>-0.5</v>
      </c>
      <c r="V27" s="64">
        <f t="shared" si="42"/>
        <v>31.1</v>
      </c>
      <c r="W27" s="4">
        <v>63</v>
      </c>
      <c r="X27" s="4">
        <v>51</v>
      </c>
      <c r="Y27" s="4">
        <v>66</v>
      </c>
      <c r="Z27" s="11">
        <f t="shared" si="43"/>
        <v>60</v>
      </c>
      <c r="AA27" s="4" t="s">
        <v>95</v>
      </c>
    </row>
    <row r="28" spans="1:28" ht="15">
      <c r="A28" s="130"/>
      <c r="B28" s="60" t="s">
        <v>59</v>
      </c>
      <c r="C28" s="7">
        <v>62</v>
      </c>
      <c r="D28" s="7">
        <v>2</v>
      </c>
      <c r="E28" s="7">
        <v>1</v>
      </c>
      <c r="G28" s="96">
        <v>43883</v>
      </c>
      <c r="H28" s="10" t="str">
        <f t="shared" ref="H28:K28" si="46">B26</f>
        <v>Japan</v>
      </c>
      <c r="I28" s="10">
        <f t="shared" si="46"/>
        <v>122</v>
      </c>
      <c r="J28" s="10">
        <f t="shared" si="46"/>
        <v>1</v>
      </c>
      <c r="K28" s="10">
        <f t="shared" si="46"/>
        <v>22</v>
      </c>
      <c r="L28" s="8">
        <f t="shared" ref="L28:N28" si="47">I28-I27</f>
        <v>17</v>
      </c>
      <c r="M28" s="8">
        <f t="shared" si="47"/>
        <v>0</v>
      </c>
      <c r="N28" s="8">
        <f t="shared" si="47"/>
        <v>0</v>
      </c>
      <c r="O28" s="8">
        <v>0</v>
      </c>
      <c r="P28" s="8">
        <v>-2</v>
      </c>
      <c r="Q28" s="8">
        <v>4</v>
      </c>
      <c r="R28" s="8">
        <v>2</v>
      </c>
      <c r="S28" s="8">
        <v>6</v>
      </c>
      <c r="T28" s="8">
        <v>4</v>
      </c>
      <c r="U28" s="11">
        <f t="shared" si="41"/>
        <v>3</v>
      </c>
      <c r="V28" s="64">
        <f t="shared" si="42"/>
        <v>37.4</v>
      </c>
      <c r="W28" s="4">
        <v>70</v>
      </c>
      <c r="X28" s="4">
        <v>82</v>
      </c>
      <c r="Y28" s="4">
        <v>76</v>
      </c>
      <c r="Z28" s="11">
        <f t="shared" si="43"/>
        <v>76</v>
      </c>
      <c r="AA28" s="4" t="s">
        <v>96</v>
      </c>
      <c r="AB28" s="104" t="s">
        <v>97</v>
      </c>
    </row>
    <row r="29" spans="1:28" ht="15">
      <c r="A29" s="130"/>
      <c r="B29" s="60" t="s">
        <v>63</v>
      </c>
      <c r="C29" s="7">
        <v>28</v>
      </c>
      <c r="D29" s="7">
        <v>5</v>
      </c>
      <c r="E29" s="7">
        <v>0</v>
      </c>
      <c r="G29" s="96">
        <v>43884</v>
      </c>
      <c r="H29" s="10" t="str">
        <f t="shared" ref="H29:K29" si="48">B36</f>
        <v>Japan</v>
      </c>
      <c r="I29" s="10">
        <f t="shared" si="48"/>
        <v>147</v>
      </c>
      <c r="J29" s="10">
        <f t="shared" si="48"/>
        <v>1</v>
      </c>
      <c r="K29" s="10">
        <f t="shared" si="48"/>
        <v>22</v>
      </c>
      <c r="L29" s="8">
        <f t="shared" ref="L29:N29" si="49">I29-I28</f>
        <v>25</v>
      </c>
      <c r="M29" s="8">
        <f t="shared" si="49"/>
        <v>0</v>
      </c>
      <c r="N29" s="8">
        <f t="shared" si="49"/>
        <v>0</v>
      </c>
      <c r="O29" s="8">
        <v>5</v>
      </c>
      <c r="P29" s="8">
        <v>1</v>
      </c>
      <c r="Q29" s="8">
        <v>1</v>
      </c>
      <c r="R29" s="8">
        <v>0</v>
      </c>
      <c r="S29" s="8">
        <v>1</v>
      </c>
      <c r="T29" s="8">
        <v>0</v>
      </c>
      <c r="U29" s="11">
        <f t="shared" si="41"/>
        <v>1</v>
      </c>
      <c r="V29" s="64">
        <f t="shared" si="42"/>
        <v>33.799999999999997</v>
      </c>
      <c r="W29" s="4">
        <v>73</v>
      </c>
      <c r="X29" s="4">
        <v>90</v>
      </c>
      <c r="Y29" s="4">
        <v>83</v>
      </c>
      <c r="Z29" s="11">
        <f t="shared" si="43"/>
        <v>82</v>
      </c>
      <c r="AB29" s="104" t="s">
        <v>98</v>
      </c>
    </row>
    <row r="30" spans="1:28" ht="15">
      <c r="A30" s="130"/>
      <c r="B30" s="60" t="s">
        <v>91</v>
      </c>
      <c r="C30" s="7">
        <v>16</v>
      </c>
      <c r="D30" s="7">
        <v>0</v>
      </c>
      <c r="E30" s="7">
        <v>14</v>
      </c>
      <c r="G30" s="96">
        <v>43885</v>
      </c>
      <c r="H30" s="10" t="str">
        <f t="shared" ref="H30:K30" si="50">B46</f>
        <v>Japan</v>
      </c>
      <c r="I30" s="10">
        <f t="shared" si="50"/>
        <v>159</v>
      </c>
      <c r="J30" s="10">
        <f t="shared" si="50"/>
        <v>1</v>
      </c>
      <c r="K30" s="10">
        <f t="shared" si="50"/>
        <v>22</v>
      </c>
      <c r="L30" s="8">
        <f t="shared" ref="L30:N30" si="51">I30-I29</f>
        <v>12</v>
      </c>
      <c r="M30" s="8">
        <f t="shared" si="51"/>
        <v>0</v>
      </c>
      <c r="N30" s="8">
        <f t="shared" si="51"/>
        <v>0</v>
      </c>
      <c r="O30" s="8">
        <v>1</v>
      </c>
      <c r="P30" s="8">
        <v>-4</v>
      </c>
      <c r="Q30" s="8">
        <v>3</v>
      </c>
      <c r="R30" s="8">
        <v>0</v>
      </c>
      <c r="S30" s="8">
        <v>0</v>
      </c>
      <c r="T30" s="8">
        <v>-1</v>
      </c>
      <c r="U30" s="11">
        <f t="shared" si="41"/>
        <v>0</v>
      </c>
      <c r="V30" s="64">
        <f t="shared" si="42"/>
        <v>32</v>
      </c>
      <c r="W30" s="4">
        <v>71</v>
      </c>
      <c r="X30" s="4">
        <v>71</v>
      </c>
      <c r="Y30" s="4">
        <v>94</v>
      </c>
      <c r="Z30" s="11">
        <f t="shared" si="43"/>
        <v>78.666666666666671</v>
      </c>
    </row>
    <row r="31" spans="1:28" ht="15">
      <c r="A31" s="130"/>
      <c r="B31" s="60" t="s">
        <v>68</v>
      </c>
      <c r="C31" s="7">
        <v>12</v>
      </c>
      <c r="D31" s="7">
        <v>1</v>
      </c>
      <c r="E31" s="7">
        <v>4</v>
      </c>
      <c r="G31" s="96">
        <v>43886</v>
      </c>
      <c r="H31" s="10" t="str">
        <f t="shared" ref="H31:K31" si="52">B55</f>
        <v>Japan</v>
      </c>
      <c r="I31" s="10">
        <f t="shared" si="52"/>
        <v>170</v>
      </c>
      <c r="J31" s="10">
        <f t="shared" si="52"/>
        <v>1</v>
      </c>
      <c r="K31" s="10">
        <f t="shared" si="52"/>
        <v>22</v>
      </c>
      <c r="L31" s="8">
        <f t="shared" ref="L31:N31" si="53">I31-I30</f>
        <v>11</v>
      </c>
      <c r="M31" s="8">
        <f t="shared" si="53"/>
        <v>0</v>
      </c>
      <c r="N31" s="8">
        <f t="shared" si="53"/>
        <v>0</v>
      </c>
      <c r="O31" s="8">
        <v>0</v>
      </c>
      <c r="P31" s="8">
        <v>-1</v>
      </c>
      <c r="Q31" s="8">
        <v>2</v>
      </c>
      <c r="R31" s="8">
        <v>0</v>
      </c>
      <c r="S31" s="8">
        <v>0</v>
      </c>
      <c r="T31" s="8">
        <v>-1</v>
      </c>
      <c r="U31" s="11">
        <f t="shared" si="41"/>
        <v>0</v>
      </c>
      <c r="V31" s="64">
        <f t="shared" si="42"/>
        <v>32</v>
      </c>
      <c r="W31" s="4">
        <v>91</v>
      </c>
      <c r="X31" s="4">
        <v>70</v>
      </c>
      <c r="Y31" s="4">
        <v>76</v>
      </c>
      <c r="Z31" s="11">
        <f t="shared" si="43"/>
        <v>79</v>
      </c>
    </row>
    <row r="32" spans="1:28" ht="15">
      <c r="A32" s="130"/>
      <c r="B32" s="60" t="s">
        <v>93</v>
      </c>
      <c r="C32" s="7">
        <v>2</v>
      </c>
      <c r="D32" s="7">
        <v>0</v>
      </c>
      <c r="E32" s="7">
        <v>2</v>
      </c>
      <c r="G32" s="96">
        <v>43887</v>
      </c>
      <c r="H32" s="10" t="str">
        <f t="shared" ref="H32:K32" si="54">B66</f>
        <v>Japan</v>
      </c>
      <c r="I32" s="10">
        <f t="shared" si="54"/>
        <v>189</v>
      </c>
      <c r="J32" s="10">
        <f t="shared" si="54"/>
        <v>2</v>
      </c>
      <c r="K32" s="10">
        <f t="shared" si="54"/>
        <v>22</v>
      </c>
      <c r="L32" s="8">
        <f t="shared" ref="L32:N32" si="55">I32-I31</f>
        <v>19</v>
      </c>
      <c r="M32" s="8">
        <f t="shared" si="55"/>
        <v>1</v>
      </c>
      <c r="N32" s="8">
        <f t="shared" si="55"/>
        <v>0</v>
      </c>
      <c r="O32" s="8">
        <v>-1</v>
      </c>
      <c r="P32" s="8">
        <v>-4</v>
      </c>
      <c r="Q32" s="8">
        <v>2</v>
      </c>
      <c r="R32" s="8">
        <v>0</v>
      </c>
      <c r="S32" s="8">
        <v>0</v>
      </c>
      <c r="T32" s="8">
        <v>-3</v>
      </c>
      <c r="U32" s="11">
        <f t="shared" si="41"/>
        <v>-0.5</v>
      </c>
      <c r="V32" s="64">
        <f t="shared" si="42"/>
        <v>31.1</v>
      </c>
      <c r="W32" s="4">
        <v>84</v>
      </c>
      <c r="X32" s="4">
        <v>44</v>
      </c>
      <c r="Y32" s="4">
        <v>65</v>
      </c>
      <c r="Z32" s="11">
        <f t="shared" si="43"/>
        <v>64.333333333333329</v>
      </c>
    </row>
    <row r="33" spans="1:29">
      <c r="A33" s="101"/>
      <c r="B33" s="16"/>
      <c r="C33" s="16"/>
      <c r="D33" s="16"/>
      <c r="E33" s="16"/>
      <c r="G33" s="96">
        <v>43888</v>
      </c>
      <c r="H33" s="10" t="str">
        <f t="shared" ref="H33:K33" si="56">B76</f>
        <v>Japan</v>
      </c>
      <c r="I33" s="10">
        <f t="shared" si="56"/>
        <v>214</v>
      </c>
      <c r="J33" s="10">
        <f t="shared" si="56"/>
        <v>4</v>
      </c>
      <c r="K33" s="10">
        <f t="shared" si="56"/>
        <v>22</v>
      </c>
      <c r="L33" s="8">
        <f t="shared" ref="L33:N33" si="57">I33-I32</f>
        <v>25</v>
      </c>
      <c r="M33" s="8">
        <f t="shared" si="57"/>
        <v>2</v>
      </c>
      <c r="N33" s="8">
        <f t="shared" si="57"/>
        <v>0</v>
      </c>
      <c r="O33" s="8">
        <v>-3</v>
      </c>
      <c r="P33" s="8">
        <v>-6</v>
      </c>
      <c r="Q33" s="8">
        <v>0</v>
      </c>
      <c r="R33" s="8">
        <v>-1</v>
      </c>
      <c r="S33" s="8">
        <v>-1</v>
      </c>
      <c r="T33" s="8">
        <v>-3</v>
      </c>
      <c r="U33" s="11">
        <f t="shared" si="41"/>
        <v>-2</v>
      </c>
      <c r="V33" s="64">
        <f t="shared" si="42"/>
        <v>28.4</v>
      </c>
      <c r="W33" s="4">
        <v>68</v>
      </c>
      <c r="X33" s="4">
        <v>52</v>
      </c>
      <c r="Y33" s="4">
        <v>85</v>
      </c>
      <c r="Z33" s="11">
        <f t="shared" si="43"/>
        <v>68.333333333333329</v>
      </c>
    </row>
    <row r="34" spans="1:29" ht="15">
      <c r="A34" s="131">
        <v>43884</v>
      </c>
      <c r="B34" s="60" t="s">
        <v>58</v>
      </c>
      <c r="C34" s="7">
        <v>602</v>
      </c>
      <c r="D34" s="7">
        <v>6</v>
      </c>
      <c r="E34" s="7">
        <v>18</v>
      </c>
      <c r="G34" s="96">
        <v>43889</v>
      </c>
      <c r="H34" s="10" t="str">
        <f t="shared" ref="H34:K34" si="58">B86</f>
        <v>Japan</v>
      </c>
      <c r="I34" s="10">
        <f t="shared" si="58"/>
        <v>228</v>
      </c>
      <c r="J34" s="10">
        <f t="shared" si="58"/>
        <v>4</v>
      </c>
      <c r="K34" s="10">
        <f t="shared" si="58"/>
        <v>22</v>
      </c>
      <c r="L34" s="8">
        <f t="shared" ref="L34:N34" si="59">I34-I33</f>
        <v>14</v>
      </c>
      <c r="M34" s="8">
        <f t="shared" si="59"/>
        <v>0</v>
      </c>
      <c r="N34" s="8">
        <f t="shared" si="59"/>
        <v>0</v>
      </c>
      <c r="O34" s="8">
        <v>-2</v>
      </c>
      <c r="P34" s="8">
        <v>-4</v>
      </c>
      <c r="Q34" s="8">
        <v>2</v>
      </c>
      <c r="R34" s="8">
        <v>-3</v>
      </c>
      <c r="S34" s="8">
        <v>-2</v>
      </c>
      <c r="T34" s="8">
        <v>-4</v>
      </c>
      <c r="U34" s="11">
        <f t="shared" si="41"/>
        <v>-2.5</v>
      </c>
      <c r="V34" s="64">
        <f t="shared" si="42"/>
        <v>27.5</v>
      </c>
      <c r="W34" s="4">
        <v>84</v>
      </c>
      <c r="X34" s="4">
        <v>75</v>
      </c>
      <c r="Y34" s="4">
        <v>80</v>
      </c>
      <c r="Z34" s="11">
        <f t="shared" si="43"/>
        <v>79.666666666666671</v>
      </c>
    </row>
    <row r="35" spans="1:29" ht="15">
      <c r="A35" s="130"/>
      <c r="B35" s="60" t="s">
        <v>59</v>
      </c>
      <c r="C35" s="7">
        <v>155</v>
      </c>
      <c r="D35" s="7">
        <v>3</v>
      </c>
      <c r="E35" s="7">
        <v>2</v>
      </c>
      <c r="G35" s="96">
        <v>43890</v>
      </c>
      <c r="H35" s="10" t="str">
        <f t="shared" ref="H35:K35" si="60">B95</f>
        <v>Japan</v>
      </c>
      <c r="I35" s="10">
        <f t="shared" si="60"/>
        <v>241</v>
      </c>
      <c r="J35" s="10">
        <f t="shared" si="60"/>
        <v>5</v>
      </c>
      <c r="K35" s="10">
        <f t="shared" si="60"/>
        <v>32</v>
      </c>
      <c r="L35" s="8">
        <f t="shared" ref="L35:N35" si="61">I35-I34</f>
        <v>13</v>
      </c>
      <c r="M35" s="8">
        <f t="shared" si="61"/>
        <v>1</v>
      </c>
      <c r="N35" s="8">
        <f t="shared" si="61"/>
        <v>10</v>
      </c>
      <c r="O35" s="8">
        <v>-4</v>
      </c>
      <c r="P35" s="8">
        <v>-7</v>
      </c>
      <c r="Q35" s="8">
        <v>-1</v>
      </c>
      <c r="R35" s="8">
        <v>-3</v>
      </c>
      <c r="S35" s="8">
        <v>-1</v>
      </c>
      <c r="T35" s="8">
        <v>-2</v>
      </c>
      <c r="U35" s="11">
        <f t="shared" si="41"/>
        <v>-2.5</v>
      </c>
      <c r="V35" s="64">
        <f t="shared" si="42"/>
        <v>27.5</v>
      </c>
      <c r="W35" s="4">
        <v>66</v>
      </c>
      <c r="X35" s="4">
        <v>44</v>
      </c>
      <c r="Y35" s="4">
        <v>68</v>
      </c>
      <c r="Z35" s="11">
        <f t="shared" si="43"/>
        <v>59.333333333333336</v>
      </c>
    </row>
    <row r="36" spans="1:29" ht="15">
      <c r="A36" s="130"/>
      <c r="B36" s="60" t="s">
        <v>60</v>
      </c>
      <c r="C36" s="7">
        <v>147</v>
      </c>
      <c r="D36" s="7">
        <v>1</v>
      </c>
      <c r="E36" s="7">
        <v>22</v>
      </c>
      <c r="G36" s="96">
        <v>43891</v>
      </c>
      <c r="H36" s="10" t="str">
        <f t="shared" ref="H36:K36" si="62">B104</f>
        <v>Japan</v>
      </c>
      <c r="I36" s="10">
        <f t="shared" si="62"/>
        <v>256</v>
      </c>
      <c r="J36" s="10">
        <f t="shared" si="62"/>
        <v>6</v>
      </c>
      <c r="K36" s="10">
        <f t="shared" si="62"/>
        <v>32</v>
      </c>
      <c r="L36" s="8">
        <f t="shared" ref="L36:N36" si="63">I36-I35</f>
        <v>15</v>
      </c>
      <c r="M36" s="8">
        <f t="shared" si="63"/>
        <v>1</v>
      </c>
      <c r="N36" s="8">
        <f t="shared" si="63"/>
        <v>0</v>
      </c>
      <c r="O36" s="8">
        <v>-2</v>
      </c>
      <c r="P36" s="8">
        <v>-4</v>
      </c>
      <c r="Q36" s="8">
        <v>0</v>
      </c>
      <c r="R36" s="8">
        <v>-1</v>
      </c>
      <c r="S36" s="8">
        <v>0</v>
      </c>
      <c r="T36" s="8">
        <v>0</v>
      </c>
      <c r="U36" s="11">
        <f t="shared" si="41"/>
        <v>-0.5</v>
      </c>
      <c r="V36" s="64">
        <f t="shared" si="42"/>
        <v>31.1</v>
      </c>
      <c r="W36" s="4">
        <v>90</v>
      </c>
      <c r="X36" s="4">
        <v>83</v>
      </c>
      <c r="Y36" s="4">
        <v>85</v>
      </c>
      <c r="Z36" s="11">
        <f t="shared" si="43"/>
        <v>86</v>
      </c>
    </row>
    <row r="37" spans="1:29" ht="15">
      <c r="A37" s="130"/>
      <c r="B37" s="60" t="s">
        <v>61</v>
      </c>
      <c r="C37" s="7">
        <v>89</v>
      </c>
      <c r="D37" s="7">
        <v>0</v>
      </c>
      <c r="E37" s="7">
        <v>51</v>
      </c>
      <c r="G37" s="96">
        <v>43892</v>
      </c>
      <c r="H37" s="10" t="str">
        <f t="shared" ref="H37:K37" si="64">B114</f>
        <v>Japan</v>
      </c>
      <c r="I37" s="10">
        <f t="shared" si="64"/>
        <v>274</v>
      </c>
      <c r="J37" s="10">
        <f t="shared" si="64"/>
        <v>6</v>
      </c>
      <c r="K37" s="10">
        <f t="shared" si="64"/>
        <v>32</v>
      </c>
      <c r="L37" s="8">
        <f t="shared" ref="L37:N37" si="65">I37-I36</f>
        <v>18</v>
      </c>
      <c r="M37" s="8">
        <f t="shared" si="65"/>
        <v>0</v>
      </c>
      <c r="N37" s="8">
        <f t="shared" si="65"/>
        <v>0</v>
      </c>
      <c r="O37" s="8">
        <v>0</v>
      </c>
      <c r="P37" s="8">
        <v>-1</v>
      </c>
      <c r="Q37" s="8">
        <v>4</v>
      </c>
      <c r="R37" s="8">
        <v>2</v>
      </c>
      <c r="S37" s="8">
        <v>2</v>
      </c>
      <c r="T37" s="8">
        <v>0</v>
      </c>
      <c r="U37" s="11">
        <f t="shared" si="41"/>
        <v>1</v>
      </c>
      <c r="V37" s="64">
        <f t="shared" si="42"/>
        <v>33.799999999999997</v>
      </c>
      <c r="W37" s="4">
        <v>81</v>
      </c>
      <c r="X37" s="4">
        <v>66</v>
      </c>
      <c r="Y37" s="4">
        <v>85</v>
      </c>
      <c r="Z37" s="11">
        <f t="shared" si="43"/>
        <v>77.333333333333329</v>
      </c>
    </row>
    <row r="38" spans="1:29" ht="15">
      <c r="A38" s="130"/>
      <c r="B38" s="60" t="s">
        <v>63</v>
      </c>
      <c r="C38" s="7">
        <v>43</v>
      </c>
      <c r="D38" s="7">
        <v>8</v>
      </c>
      <c r="E38" s="7">
        <v>0</v>
      </c>
      <c r="G38" s="96">
        <v>43893</v>
      </c>
      <c r="H38" s="10" t="str">
        <f t="shared" ref="H38:K38" si="66">B123</f>
        <v>Japan</v>
      </c>
      <c r="I38" s="10">
        <f t="shared" si="66"/>
        <v>293</v>
      </c>
      <c r="J38" s="10">
        <f t="shared" si="66"/>
        <v>6</v>
      </c>
      <c r="K38" s="10">
        <f t="shared" si="66"/>
        <v>43</v>
      </c>
      <c r="L38" s="8">
        <f t="shared" ref="L38:N38" si="67">I38-I37</f>
        <v>19</v>
      </c>
      <c r="M38" s="8">
        <f t="shared" si="67"/>
        <v>0</v>
      </c>
      <c r="N38" s="8">
        <f t="shared" si="67"/>
        <v>11</v>
      </c>
      <c r="O38" s="8">
        <v>0</v>
      </c>
      <c r="P38" s="8">
        <v>-2</v>
      </c>
      <c r="Q38" s="8">
        <v>1</v>
      </c>
      <c r="R38" s="8">
        <v>1</v>
      </c>
      <c r="S38" s="8">
        <v>2</v>
      </c>
      <c r="T38" s="8">
        <v>1</v>
      </c>
      <c r="U38" s="11">
        <f t="shared" si="41"/>
        <v>1</v>
      </c>
      <c r="V38" s="64">
        <f t="shared" si="42"/>
        <v>33.799999999999997</v>
      </c>
      <c r="W38" s="4">
        <v>92</v>
      </c>
      <c r="X38" s="4">
        <v>82</v>
      </c>
      <c r="Y38" s="4">
        <v>75</v>
      </c>
      <c r="Z38" s="11">
        <f t="shared" si="43"/>
        <v>83</v>
      </c>
    </row>
    <row r="39" spans="1:29" ht="15">
      <c r="A39" s="130"/>
      <c r="B39" s="60" t="s">
        <v>91</v>
      </c>
      <c r="C39" s="7">
        <v>16</v>
      </c>
      <c r="D39" s="7">
        <v>0</v>
      </c>
      <c r="E39" s="7">
        <v>14</v>
      </c>
      <c r="G39" s="96">
        <v>43894</v>
      </c>
      <c r="H39" s="10" t="str">
        <f t="shared" ref="H39:K39" si="68">B133</f>
        <v>Japan</v>
      </c>
      <c r="I39" s="10">
        <f t="shared" si="68"/>
        <v>331</v>
      </c>
      <c r="J39" s="10">
        <f t="shared" si="68"/>
        <v>6</v>
      </c>
      <c r="K39" s="10">
        <f t="shared" si="68"/>
        <v>43</v>
      </c>
      <c r="L39" s="8">
        <f t="shared" ref="L39:N39" si="69">I39-I38</f>
        <v>38</v>
      </c>
      <c r="M39" s="8">
        <f t="shared" si="69"/>
        <v>0</v>
      </c>
      <c r="N39" s="8">
        <f t="shared" si="69"/>
        <v>0</v>
      </c>
      <c r="O39" s="8">
        <v>1</v>
      </c>
      <c r="P39" s="8">
        <v>-1</v>
      </c>
      <c r="Q39" s="8">
        <v>4</v>
      </c>
      <c r="R39" s="8">
        <v>1</v>
      </c>
      <c r="S39" s="8">
        <v>1</v>
      </c>
      <c r="T39" s="8">
        <v>0</v>
      </c>
      <c r="U39" s="11">
        <f t="shared" si="41"/>
        <v>1</v>
      </c>
      <c r="V39" s="64">
        <f t="shared" si="42"/>
        <v>33.799999999999997</v>
      </c>
      <c r="W39" s="4">
        <v>76</v>
      </c>
      <c r="X39" s="4">
        <v>62</v>
      </c>
      <c r="Y39" s="4">
        <v>85</v>
      </c>
      <c r="Z39" s="11">
        <f t="shared" si="43"/>
        <v>74.333333333333329</v>
      </c>
    </row>
    <row r="40" spans="1:29" ht="15">
      <c r="A40" s="130"/>
      <c r="B40" s="60" t="s">
        <v>68</v>
      </c>
      <c r="C40" s="7">
        <v>12</v>
      </c>
      <c r="D40" s="7">
        <v>1</v>
      </c>
      <c r="E40" s="7">
        <v>4</v>
      </c>
      <c r="G40" s="96">
        <v>43895</v>
      </c>
      <c r="H40" s="10" t="str">
        <f t="shared" ref="H40:K40" si="70">B143</f>
        <v>Japan</v>
      </c>
      <c r="I40" s="10">
        <f t="shared" si="70"/>
        <v>360</v>
      </c>
      <c r="J40" s="10">
        <f t="shared" si="70"/>
        <v>6</v>
      </c>
      <c r="K40" s="10">
        <f t="shared" si="70"/>
        <v>43</v>
      </c>
      <c r="L40" s="8">
        <f t="shared" ref="L40:N40" si="71">I40-I39</f>
        <v>29</v>
      </c>
      <c r="M40" s="8">
        <f t="shared" si="71"/>
        <v>0</v>
      </c>
      <c r="N40" s="8">
        <f t="shared" si="71"/>
        <v>0</v>
      </c>
      <c r="O40" s="8">
        <v>1</v>
      </c>
      <c r="P40" s="8">
        <v>0</v>
      </c>
      <c r="Q40" s="8">
        <v>1</v>
      </c>
      <c r="R40" s="8">
        <v>0</v>
      </c>
      <c r="S40" s="8">
        <v>1</v>
      </c>
      <c r="T40" s="8">
        <v>0</v>
      </c>
      <c r="U40" s="11">
        <f t="shared" si="41"/>
        <v>0.5</v>
      </c>
      <c r="V40" s="64">
        <f t="shared" si="42"/>
        <v>32.9</v>
      </c>
      <c r="W40" s="4">
        <v>97</v>
      </c>
      <c r="X40" s="4">
        <v>96</v>
      </c>
      <c r="Y40" s="4">
        <v>88</v>
      </c>
      <c r="Z40" s="11">
        <f t="shared" si="43"/>
        <v>93.666666666666671</v>
      </c>
    </row>
    <row r="41" spans="1:29" ht="15">
      <c r="A41" s="130"/>
      <c r="B41" s="60" t="s">
        <v>93</v>
      </c>
      <c r="C41" s="7">
        <v>2</v>
      </c>
      <c r="D41" s="7">
        <v>0</v>
      </c>
      <c r="E41" s="7">
        <v>2</v>
      </c>
      <c r="G41" s="96">
        <v>43896</v>
      </c>
      <c r="H41" s="10" t="str">
        <f t="shared" ref="H41:K41" si="72">B154</f>
        <v>Japan</v>
      </c>
      <c r="I41" s="10">
        <f t="shared" si="72"/>
        <v>420</v>
      </c>
      <c r="J41" s="10">
        <f t="shared" si="72"/>
        <v>6</v>
      </c>
      <c r="K41" s="10">
        <f t="shared" si="72"/>
        <v>46</v>
      </c>
      <c r="L41" s="8">
        <f t="shared" ref="L41:N41" si="73">I41-I40</f>
        <v>60</v>
      </c>
      <c r="M41" s="8">
        <f t="shared" si="73"/>
        <v>0</v>
      </c>
      <c r="N41" s="8">
        <f t="shared" si="73"/>
        <v>3</v>
      </c>
      <c r="O41" s="8">
        <v>1</v>
      </c>
      <c r="P41" s="8">
        <v>1</v>
      </c>
      <c r="Q41" s="8">
        <v>2</v>
      </c>
      <c r="R41" s="8">
        <v>1</v>
      </c>
      <c r="S41" s="8">
        <v>1</v>
      </c>
      <c r="T41" s="8">
        <v>0</v>
      </c>
      <c r="U41" s="11">
        <f t="shared" si="41"/>
        <v>1</v>
      </c>
      <c r="V41" s="64">
        <f t="shared" si="42"/>
        <v>33.799999999999997</v>
      </c>
      <c r="W41" s="4">
        <v>74</v>
      </c>
      <c r="X41" s="4">
        <v>68</v>
      </c>
      <c r="Y41" s="4">
        <v>69</v>
      </c>
      <c r="Z41" s="11">
        <f t="shared" si="43"/>
        <v>70.333333333333329</v>
      </c>
    </row>
    <row r="42" spans="1:29">
      <c r="A42" s="101"/>
      <c r="B42" s="16"/>
      <c r="C42" s="16"/>
      <c r="D42" s="16"/>
      <c r="E42" s="16"/>
      <c r="G42" s="96">
        <v>43897</v>
      </c>
      <c r="H42" s="10" t="str">
        <f t="shared" ref="H42:K42" si="74">B164</f>
        <v>Japan</v>
      </c>
      <c r="I42" s="10">
        <f t="shared" si="74"/>
        <v>461</v>
      </c>
      <c r="J42" s="10">
        <f t="shared" si="74"/>
        <v>6</v>
      </c>
      <c r="K42" s="10">
        <f t="shared" si="74"/>
        <v>76</v>
      </c>
      <c r="L42" s="8">
        <f t="shared" ref="L42:N42" si="75">I42-I41</f>
        <v>41</v>
      </c>
      <c r="M42" s="8">
        <f t="shared" si="75"/>
        <v>0</v>
      </c>
      <c r="N42" s="8">
        <f t="shared" si="75"/>
        <v>30</v>
      </c>
      <c r="O42" s="8">
        <v>0</v>
      </c>
      <c r="P42" s="8">
        <v>-1</v>
      </c>
      <c r="Q42" s="8">
        <v>3</v>
      </c>
      <c r="R42" s="8">
        <v>2</v>
      </c>
      <c r="S42" s="8">
        <v>2</v>
      </c>
      <c r="T42" s="8">
        <v>0</v>
      </c>
      <c r="U42" s="11">
        <f t="shared" si="41"/>
        <v>1</v>
      </c>
      <c r="V42" s="64">
        <f t="shared" si="42"/>
        <v>33.799999999999997</v>
      </c>
      <c r="W42" s="4">
        <v>63</v>
      </c>
      <c r="X42" s="4">
        <v>49</v>
      </c>
      <c r="Y42" s="4">
        <v>69</v>
      </c>
      <c r="Z42" s="11">
        <f t="shared" si="43"/>
        <v>60.333333333333336</v>
      </c>
    </row>
    <row r="43" spans="1:29" ht="15">
      <c r="A43" s="131">
        <v>43885</v>
      </c>
      <c r="B43" s="60" t="s">
        <v>58</v>
      </c>
      <c r="C43" s="7">
        <v>833</v>
      </c>
      <c r="D43" s="7">
        <v>8</v>
      </c>
      <c r="E43" s="7">
        <v>18</v>
      </c>
      <c r="G43" s="96">
        <v>43898</v>
      </c>
      <c r="H43" s="10" t="str">
        <f t="shared" ref="H43:K43" si="76">B173</f>
        <v>Japan</v>
      </c>
      <c r="I43" s="10">
        <f t="shared" si="76"/>
        <v>502</v>
      </c>
      <c r="J43" s="10">
        <f t="shared" si="76"/>
        <v>6</v>
      </c>
      <c r="K43" s="10">
        <f t="shared" si="76"/>
        <v>76</v>
      </c>
      <c r="L43" s="8">
        <f t="shared" ref="L43:N43" si="77">I43-I42</f>
        <v>41</v>
      </c>
      <c r="M43" s="8">
        <f t="shared" si="77"/>
        <v>0</v>
      </c>
      <c r="N43" s="8">
        <f t="shared" si="77"/>
        <v>0</v>
      </c>
      <c r="O43" s="8">
        <v>2</v>
      </c>
      <c r="P43" s="8">
        <v>0</v>
      </c>
      <c r="Q43" s="8">
        <v>7</v>
      </c>
      <c r="R43" s="8">
        <v>5</v>
      </c>
      <c r="S43" s="8">
        <v>5</v>
      </c>
      <c r="T43" s="8">
        <v>4</v>
      </c>
      <c r="U43" s="11">
        <f t="shared" si="41"/>
        <v>4.5</v>
      </c>
      <c r="V43" s="64">
        <f t="shared" si="42"/>
        <v>40.1</v>
      </c>
      <c r="W43" s="4">
        <v>76</v>
      </c>
      <c r="X43" s="4">
        <v>67</v>
      </c>
      <c r="Y43" s="4">
        <v>77</v>
      </c>
      <c r="Z43" s="11">
        <f t="shared" si="43"/>
        <v>73.333333333333329</v>
      </c>
    </row>
    <row r="44" spans="1:29">
      <c r="A44" s="130"/>
      <c r="B44" s="60"/>
      <c r="C44" s="7"/>
      <c r="D44" s="7"/>
      <c r="E44" s="7"/>
      <c r="G44" s="96">
        <v>43899</v>
      </c>
      <c r="H44" s="2"/>
      <c r="I44" s="2">
        <f t="shared" ref="I44:K44" si="78">C179</f>
        <v>511</v>
      </c>
      <c r="J44" s="2">
        <f t="shared" si="78"/>
        <v>17</v>
      </c>
      <c r="K44" s="2">
        <f t="shared" si="78"/>
        <v>76</v>
      </c>
      <c r="L44" s="8">
        <f t="shared" ref="L44:N44" si="79">I44-I43</f>
        <v>9</v>
      </c>
      <c r="M44" s="8">
        <f t="shared" si="79"/>
        <v>11</v>
      </c>
      <c r="N44" s="8">
        <f t="shared" si="79"/>
        <v>0</v>
      </c>
      <c r="O44" s="8">
        <v>4</v>
      </c>
      <c r="P44" s="8">
        <v>1</v>
      </c>
      <c r="Q44" s="8">
        <v>11</v>
      </c>
      <c r="R44" s="8">
        <v>8</v>
      </c>
      <c r="S44" s="8">
        <v>8</v>
      </c>
      <c r="T44" s="8">
        <v>3</v>
      </c>
      <c r="U44" s="11">
        <f t="shared" si="41"/>
        <v>6</v>
      </c>
      <c r="V44" s="64">
        <f t="shared" si="42"/>
        <v>42.8</v>
      </c>
      <c r="W44" s="102">
        <v>82</v>
      </c>
      <c r="X44" s="102">
        <v>64</v>
      </c>
      <c r="Y44" s="103">
        <v>84</v>
      </c>
      <c r="Z44" s="11">
        <f t="shared" si="43"/>
        <v>76.666666666666671</v>
      </c>
    </row>
    <row r="45" spans="1:29">
      <c r="A45" s="130"/>
      <c r="B45" s="60" t="s">
        <v>59</v>
      </c>
      <c r="C45" s="7">
        <v>229</v>
      </c>
      <c r="D45" s="7">
        <v>7</v>
      </c>
      <c r="E45" s="7">
        <v>1</v>
      </c>
      <c r="G45" s="8" t="s">
        <v>64</v>
      </c>
      <c r="H45" s="2" t="s">
        <v>88</v>
      </c>
      <c r="I45" s="2" t="s">
        <v>3</v>
      </c>
      <c r="J45" s="2" t="s">
        <v>4</v>
      </c>
      <c r="K45" s="2" t="s">
        <v>5</v>
      </c>
      <c r="L45" s="3" t="s">
        <v>65</v>
      </c>
      <c r="M45" s="3" t="s">
        <v>66</v>
      </c>
      <c r="N45" s="3" t="s">
        <v>89</v>
      </c>
      <c r="O45" s="3" t="s">
        <v>6</v>
      </c>
      <c r="P45" s="3" t="s">
        <v>7</v>
      </c>
      <c r="Q45" s="3" t="s">
        <v>6</v>
      </c>
      <c r="R45" s="3" t="s">
        <v>7</v>
      </c>
      <c r="S45" s="3" t="s">
        <v>6</v>
      </c>
      <c r="T45" s="3" t="s">
        <v>7</v>
      </c>
      <c r="U45" s="4" t="s">
        <v>14</v>
      </c>
      <c r="V45" s="4" t="s">
        <v>15</v>
      </c>
      <c r="W45" s="5" t="s">
        <v>9</v>
      </c>
      <c r="X45" s="5" t="s">
        <v>10</v>
      </c>
      <c r="Y45" s="6" t="s">
        <v>11</v>
      </c>
      <c r="Z45" s="4" t="s">
        <v>16</v>
      </c>
    </row>
    <row r="46" spans="1:29" ht="15">
      <c r="A46" s="130"/>
      <c r="B46" s="60" t="s">
        <v>60</v>
      </c>
      <c r="C46" s="7">
        <v>159</v>
      </c>
      <c r="D46" s="7">
        <v>1</v>
      </c>
      <c r="E46" s="7">
        <v>22</v>
      </c>
      <c r="G46" s="96">
        <v>43881</v>
      </c>
      <c r="H46" s="10" t="str">
        <f t="shared" ref="H46:K46" si="80">B12</f>
        <v>Italy</v>
      </c>
      <c r="I46" s="10">
        <f t="shared" si="80"/>
        <v>3</v>
      </c>
      <c r="J46" s="10">
        <f t="shared" si="80"/>
        <v>0</v>
      </c>
      <c r="K46" s="10">
        <f t="shared" si="80"/>
        <v>0</v>
      </c>
      <c r="L46" s="8"/>
      <c r="M46" s="8"/>
      <c r="N46" s="8"/>
      <c r="O46" s="8">
        <v>7</v>
      </c>
      <c r="P46" s="8">
        <v>1</v>
      </c>
      <c r="Q46" s="8">
        <v>14</v>
      </c>
      <c r="R46" s="8">
        <v>11</v>
      </c>
      <c r="S46" s="8">
        <v>11</v>
      </c>
      <c r="T46" s="8">
        <v>3</v>
      </c>
      <c r="U46" s="11">
        <f t="shared" ref="U46:U64" si="81">MEDIAN(O46:T46)</f>
        <v>9</v>
      </c>
      <c r="V46" s="64">
        <f t="shared" ref="V46:V64" si="82">(U46*9/5)+32</f>
        <v>48.2</v>
      </c>
      <c r="W46" s="4">
        <v>55</v>
      </c>
      <c r="X46" s="4">
        <v>36</v>
      </c>
      <c r="Y46" s="4">
        <v>65</v>
      </c>
      <c r="Z46" s="11">
        <f t="shared" ref="Z46:Z64" si="83">AVERAGE(W46:Y46)</f>
        <v>52</v>
      </c>
    </row>
    <row r="47" spans="1:29" ht="15">
      <c r="A47" s="130"/>
      <c r="B47" s="60" t="s">
        <v>61</v>
      </c>
      <c r="C47" s="7">
        <v>89</v>
      </c>
      <c r="D47" s="7">
        <v>0</v>
      </c>
      <c r="E47" s="7">
        <v>51</v>
      </c>
      <c r="G47" s="96">
        <v>43882</v>
      </c>
      <c r="H47" s="10" t="str">
        <f t="shared" ref="H47:K47" si="84">B18</f>
        <v>Italy</v>
      </c>
      <c r="I47" s="10">
        <f t="shared" si="84"/>
        <v>20</v>
      </c>
      <c r="J47" s="10">
        <f t="shared" si="84"/>
        <v>1</v>
      </c>
      <c r="K47" s="10">
        <f t="shared" si="84"/>
        <v>0</v>
      </c>
      <c r="L47" s="8">
        <f t="shared" ref="L47:N47" si="85">I47-I46</f>
        <v>17</v>
      </c>
      <c r="M47" s="8">
        <f t="shared" si="85"/>
        <v>1</v>
      </c>
      <c r="N47" s="8">
        <f t="shared" si="85"/>
        <v>0</v>
      </c>
      <c r="O47" s="8">
        <v>4</v>
      </c>
      <c r="P47" s="8">
        <v>1</v>
      </c>
      <c r="Q47" s="8">
        <v>16</v>
      </c>
      <c r="R47" s="8">
        <v>12</v>
      </c>
      <c r="S47" s="8">
        <v>12</v>
      </c>
      <c r="T47" s="8">
        <v>6</v>
      </c>
      <c r="U47" s="11">
        <f t="shared" si="81"/>
        <v>9</v>
      </c>
      <c r="V47" s="64">
        <f t="shared" si="82"/>
        <v>48.2</v>
      </c>
      <c r="W47" s="4">
        <v>84</v>
      </c>
      <c r="X47" s="4">
        <v>44</v>
      </c>
      <c r="Y47" s="4">
        <v>67</v>
      </c>
      <c r="Z47" s="11">
        <f t="shared" si="83"/>
        <v>65</v>
      </c>
    </row>
    <row r="48" spans="1:29" ht="18.75">
      <c r="A48" s="130"/>
      <c r="B48" s="60" t="s">
        <v>63</v>
      </c>
      <c r="C48" s="7">
        <v>61</v>
      </c>
      <c r="D48" s="7">
        <v>12</v>
      </c>
      <c r="E48" s="7">
        <v>0</v>
      </c>
      <c r="G48" s="96">
        <v>43883</v>
      </c>
      <c r="H48" s="10" t="str">
        <f t="shared" ref="H48:K48" si="86">B28</f>
        <v>Italy</v>
      </c>
      <c r="I48" s="10">
        <f t="shared" si="86"/>
        <v>62</v>
      </c>
      <c r="J48" s="10">
        <f t="shared" si="86"/>
        <v>2</v>
      </c>
      <c r="K48" s="10">
        <f t="shared" si="86"/>
        <v>1</v>
      </c>
      <c r="L48" s="8">
        <f t="shared" ref="L48:N48" si="87">I48-I47</f>
        <v>42</v>
      </c>
      <c r="M48" s="8">
        <f t="shared" si="87"/>
        <v>1</v>
      </c>
      <c r="N48" s="8">
        <f t="shared" si="87"/>
        <v>1</v>
      </c>
      <c r="O48" s="8">
        <v>7</v>
      </c>
      <c r="P48" s="8">
        <v>2</v>
      </c>
      <c r="Q48" s="8">
        <v>14</v>
      </c>
      <c r="R48" s="8">
        <v>12</v>
      </c>
      <c r="S48" s="8">
        <v>12</v>
      </c>
      <c r="T48" s="8">
        <v>6</v>
      </c>
      <c r="U48" s="11">
        <f t="shared" si="81"/>
        <v>9.5</v>
      </c>
      <c r="V48" s="64">
        <f t="shared" si="82"/>
        <v>49.1</v>
      </c>
      <c r="W48" s="4">
        <v>78</v>
      </c>
      <c r="X48" s="4">
        <v>45</v>
      </c>
      <c r="Y48" s="4">
        <v>71</v>
      </c>
      <c r="Z48" s="11">
        <f t="shared" si="83"/>
        <v>64.666666666666671</v>
      </c>
      <c r="AB48" s="105" t="s">
        <v>99</v>
      </c>
      <c r="AC48" s="104" t="s">
        <v>100</v>
      </c>
    </row>
    <row r="49" spans="1:29" ht="18.75">
      <c r="A49" s="130"/>
      <c r="B49" s="60" t="s">
        <v>91</v>
      </c>
      <c r="C49" s="7">
        <v>16</v>
      </c>
      <c r="D49" s="7">
        <v>0</v>
      </c>
      <c r="E49" s="7">
        <v>14</v>
      </c>
      <c r="G49" s="96">
        <v>43884</v>
      </c>
      <c r="H49" s="10" t="str">
        <f t="shared" ref="H49:K49" si="88">B35</f>
        <v>Italy</v>
      </c>
      <c r="I49" s="10">
        <f t="shared" si="88"/>
        <v>155</v>
      </c>
      <c r="J49" s="10">
        <f t="shared" si="88"/>
        <v>3</v>
      </c>
      <c r="K49" s="10">
        <f t="shared" si="88"/>
        <v>2</v>
      </c>
      <c r="L49" s="8">
        <f t="shared" ref="L49:N49" si="89">I49-I48</f>
        <v>93</v>
      </c>
      <c r="M49" s="8">
        <f t="shared" si="89"/>
        <v>1</v>
      </c>
      <c r="N49" s="8">
        <f t="shared" si="89"/>
        <v>1</v>
      </c>
      <c r="O49" s="8">
        <v>6</v>
      </c>
      <c r="P49" s="8">
        <v>5</v>
      </c>
      <c r="Q49" s="8">
        <v>15</v>
      </c>
      <c r="R49" s="8">
        <v>14</v>
      </c>
      <c r="S49" s="8">
        <v>14</v>
      </c>
      <c r="T49" s="8">
        <v>11</v>
      </c>
      <c r="U49" s="11">
        <f t="shared" si="81"/>
        <v>12.5</v>
      </c>
      <c r="V49" s="64">
        <f t="shared" si="82"/>
        <v>54.5</v>
      </c>
      <c r="W49" s="4">
        <v>81</v>
      </c>
      <c r="X49" s="4">
        <v>65</v>
      </c>
      <c r="Y49" s="4">
        <v>77</v>
      </c>
      <c r="Z49" s="11">
        <f t="shared" si="83"/>
        <v>74.333333333333329</v>
      </c>
      <c r="AB49" s="105" t="s">
        <v>101</v>
      </c>
      <c r="AC49" s="104" t="s">
        <v>102</v>
      </c>
    </row>
    <row r="50" spans="1:29" ht="15">
      <c r="A50" s="130"/>
      <c r="B50" s="60" t="s">
        <v>68</v>
      </c>
      <c r="C50" s="7">
        <v>12</v>
      </c>
      <c r="D50" s="7">
        <v>1</v>
      </c>
      <c r="E50" s="7">
        <v>4</v>
      </c>
      <c r="G50" s="96">
        <v>43885</v>
      </c>
      <c r="H50" s="10" t="str">
        <f t="shared" ref="H50:K50" si="90">B45</f>
        <v>Italy</v>
      </c>
      <c r="I50" s="10">
        <f t="shared" si="90"/>
        <v>229</v>
      </c>
      <c r="J50" s="10">
        <f t="shared" si="90"/>
        <v>7</v>
      </c>
      <c r="K50" s="10">
        <f t="shared" si="90"/>
        <v>1</v>
      </c>
      <c r="L50" s="8">
        <f t="shared" ref="L50:N50" si="91">I50-I49</f>
        <v>74</v>
      </c>
      <c r="M50" s="8">
        <f t="shared" si="91"/>
        <v>4</v>
      </c>
      <c r="N50" s="15">
        <f t="shared" si="91"/>
        <v>-1</v>
      </c>
      <c r="O50" s="8">
        <v>11</v>
      </c>
      <c r="P50" s="8">
        <v>9</v>
      </c>
      <c r="Q50" s="8">
        <v>19</v>
      </c>
      <c r="R50" s="8">
        <v>14</v>
      </c>
      <c r="S50" s="8">
        <v>14</v>
      </c>
      <c r="T50" s="8">
        <v>10</v>
      </c>
      <c r="U50" s="11">
        <f t="shared" si="81"/>
        <v>12.5</v>
      </c>
      <c r="V50" s="64">
        <f t="shared" si="82"/>
        <v>54.5</v>
      </c>
      <c r="W50" s="4">
        <v>79</v>
      </c>
      <c r="X50" s="4">
        <v>60</v>
      </c>
      <c r="Y50" s="4">
        <v>76</v>
      </c>
      <c r="Z50" s="11">
        <f t="shared" si="83"/>
        <v>71.666666666666671</v>
      </c>
    </row>
    <row r="51" spans="1:29" ht="15">
      <c r="A51" s="130"/>
      <c r="B51" s="60" t="s">
        <v>93</v>
      </c>
      <c r="C51" s="7">
        <v>2</v>
      </c>
      <c r="D51" s="7">
        <v>0</v>
      </c>
      <c r="E51" s="7">
        <v>2</v>
      </c>
      <c r="G51" s="96">
        <v>43886</v>
      </c>
      <c r="H51" s="10" t="str">
        <f t="shared" ref="H51:K51" si="92">B54</f>
        <v>Italy</v>
      </c>
      <c r="I51" s="10">
        <f t="shared" si="92"/>
        <v>322</v>
      </c>
      <c r="J51" s="10">
        <f t="shared" si="92"/>
        <v>10</v>
      </c>
      <c r="K51" s="10">
        <f t="shared" si="92"/>
        <v>1</v>
      </c>
      <c r="L51" s="8">
        <f t="shared" ref="L51:N51" si="93">I51-I50</f>
        <v>93</v>
      </c>
      <c r="M51" s="8">
        <f t="shared" si="93"/>
        <v>3</v>
      </c>
      <c r="N51" s="8">
        <f t="shared" si="93"/>
        <v>0</v>
      </c>
      <c r="O51" s="8">
        <v>11</v>
      </c>
      <c r="P51" s="8">
        <v>10</v>
      </c>
      <c r="Q51" s="8">
        <v>14</v>
      </c>
      <c r="R51" s="8">
        <v>12</v>
      </c>
      <c r="S51" s="8">
        <v>13</v>
      </c>
      <c r="T51" s="8">
        <v>9</v>
      </c>
      <c r="U51" s="11">
        <f t="shared" si="81"/>
        <v>11.5</v>
      </c>
      <c r="V51" s="64">
        <f t="shared" si="82"/>
        <v>52.7</v>
      </c>
      <c r="W51" s="4">
        <v>81</v>
      </c>
      <c r="X51" s="4">
        <v>73</v>
      </c>
      <c r="Y51" s="4">
        <v>83</v>
      </c>
      <c r="Z51" s="11">
        <f t="shared" si="83"/>
        <v>79</v>
      </c>
    </row>
    <row r="52" spans="1:29">
      <c r="A52" s="101"/>
      <c r="B52" s="16"/>
      <c r="C52" s="16"/>
      <c r="D52" s="16"/>
      <c r="E52" s="16"/>
      <c r="G52" s="96">
        <v>43887</v>
      </c>
      <c r="H52" s="10" t="str">
        <f t="shared" ref="H52:K52" si="94">B63</f>
        <v>Italy</v>
      </c>
      <c r="I52" s="10">
        <f t="shared" si="94"/>
        <v>453</v>
      </c>
      <c r="J52" s="10">
        <f t="shared" si="94"/>
        <v>12</v>
      </c>
      <c r="K52" s="10">
        <f t="shared" si="94"/>
        <v>3</v>
      </c>
      <c r="L52" s="8">
        <f t="shared" ref="L52:N52" si="95">I52-I51</f>
        <v>131</v>
      </c>
      <c r="M52" s="8">
        <f t="shared" si="95"/>
        <v>2</v>
      </c>
      <c r="N52" s="8">
        <f t="shared" si="95"/>
        <v>2</v>
      </c>
      <c r="O52" s="8">
        <v>9</v>
      </c>
      <c r="P52" s="8">
        <v>8</v>
      </c>
      <c r="Q52" s="8">
        <v>14</v>
      </c>
      <c r="R52" s="8">
        <v>11</v>
      </c>
      <c r="S52" s="8">
        <v>10</v>
      </c>
      <c r="T52" s="8">
        <v>7</v>
      </c>
      <c r="U52" s="11">
        <f t="shared" si="81"/>
        <v>9.5</v>
      </c>
      <c r="V52" s="64">
        <f t="shared" si="82"/>
        <v>49.1</v>
      </c>
      <c r="W52" s="4">
        <v>94</v>
      </c>
      <c r="X52" s="4">
        <v>19</v>
      </c>
      <c r="Y52" s="4">
        <v>29</v>
      </c>
      <c r="Z52" s="11">
        <f t="shared" si="83"/>
        <v>47.333333333333336</v>
      </c>
    </row>
    <row r="53" spans="1:29" ht="15">
      <c r="A53" s="131">
        <v>43886</v>
      </c>
      <c r="B53" s="60" t="s">
        <v>58</v>
      </c>
      <c r="C53" s="7">
        <v>977</v>
      </c>
      <c r="D53" s="7">
        <v>10</v>
      </c>
      <c r="E53" s="7">
        <v>22</v>
      </c>
      <c r="G53" s="96">
        <v>43888</v>
      </c>
      <c r="H53" s="10" t="str">
        <f t="shared" ref="H53:K53" si="96">B74</f>
        <v>Italy</v>
      </c>
      <c r="I53" s="10">
        <f t="shared" si="96"/>
        <v>655</v>
      </c>
      <c r="J53" s="10">
        <f t="shared" si="96"/>
        <v>17</v>
      </c>
      <c r="K53" s="10">
        <f t="shared" si="96"/>
        <v>45</v>
      </c>
      <c r="L53" s="8">
        <f t="shared" ref="L53:N53" si="97">I53-I52</f>
        <v>202</v>
      </c>
      <c r="M53" s="8">
        <f t="shared" si="97"/>
        <v>5</v>
      </c>
      <c r="N53" s="8">
        <f t="shared" si="97"/>
        <v>42</v>
      </c>
      <c r="O53" s="8">
        <v>7</v>
      </c>
      <c r="P53" s="8">
        <v>1</v>
      </c>
      <c r="Q53" s="8">
        <v>12</v>
      </c>
      <c r="R53" s="8">
        <v>11</v>
      </c>
      <c r="S53" s="8">
        <v>11</v>
      </c>
      <c r="T53" s="8">
        <v>6</v>
      </c>
      <c r="U53" s="11">
        <f t="shared" si="81"/>
        <v>9</v>
      </c>
      <c r="V53" s="64">
        <f t="shared" si="82"/>
        <v>48.2</v>
      </c>
      <c r="W53" s="4">
        <v>47</v>
      </c>
      <c r="X53" s="4">
        <v>27</v>
      </c>
      <c r="Y53" s="4">
        <v>40</v>
      </c>
      <c r="Z53" s="11">
        <f t="shared" si="83"/>
        <v>38</v>
      </c>
    </row>
    <row r="54" spans="1:29" ht="15">
      <c r="A54" s="130"/>
      <c r="B54" s="60" t="s">
        <v>59</v>
      </c>
      <c r="C54" s="7">
        <v>322</v>
      </c>
      <c r="D54" s="7">
        <v>10</v>
      </c>
      <c r="E54" s="7">
        <v>1</v>
      </c>
      <c r="G54" s="96">
        <v>43889</v>
      </c>
      <c r="H54" s="10" t="str">
        <f t="shared" ref="H54:K54" si="98">B83</f>
        <v>Italy</v>
      </c>
      <c r="I54" s="10">
        <f t="shared" si="98"/>
        <v>888</v>
      </c>
      <c r="J54" s="10">
        <f t="shared" si="98"/>
        <v>21</v>
      </c>
      <c r="K54" s="10">
        <f t="shared" si="98"/>
        <v>46</v>
      </c>
      <c r="L54" s="8">
        <f t="shared" ref="L54:N54" si="99">I54-I53</f>
        <v>233</v>
      </c>
      <c r="M54" s="8">
        <f t="shared" si="99"/>
        <v>4</v>
      </c>
      <c r="N54" s="8">
        <f t="shared" si="99"/>
        <v>1</v>
      </c>
      <c r="O54" s="8">
        <v>9</v>
      </c>
      <c r="P54" s="8">
        <v>5</v>
      </c>
      <c r="Q54" s="8">
        <v>16</v>
      </c>
      <c r="R54" s="8">
        <v>14</v>
      </c>
      <c r="S54" s="8">
        <v>13</v>
      </c>
      <c r="T54" s="8">
        <v>5</v>
      </c>
      <c r="U54" s="11">
        <f t="shared" si="81"/>
        <v>11</v>
      </c>
      <c r="V54" s="64">
        <f t="shared" si="82"/>
        <v>51.8</v>
      </c>
      <c r="W54" s="4">
        <v>49</v>
      </c>
      <c r="X54" s="4">
        <v>13</v>
      </c>
      <c r="Y54" s="4">
        <v>38</v>
      </c>
      <c r="Z54" s="11">
        <f t="shared" si="83"/>
        <v>33.333333333333336</v>
      </c>
    </row>
    <row r="55" spans="1:29" ht="15">
      <c r="A55" s="130"/>
      <c r="B55" s="60" t="s">
        <v>60</v>
      </c>
      <c r="C55" s="7">
        <v>170</v>
      </c>
      <c r="D55" s="7">
        <v>1</v>
      </c>
      <c r="E55" s="7">
        <v>22</v>
      </c>
      <c r="G55" s="96">
        <v>43890</v>
      </c>
      <c r="H55" s="10" t="str">
        <f t="shared" ref="H55:K55" si="100">B93</f>
        <v>Italy</v>
      </c>
      <c r="I55" s="10">
        <f t="shared" si="100"/>
        <v>1128</v>
      </c>
      <c r="J55" s="10">
        <f t="shared" si="100"/>
        <v>29</v>
      </c>
      <c r="K55" s="10">
        <f t="shared" si="100"/>
        <v>46</v>
      </c>
      <c r="L55" s="8">
        <f t="shared" ref="L55:N55" si="101">I55-I54</f>
        <v>240</v>
      </c>
      <c r="M55" s="8">
        <f t="shared" si="101"/>
        <v>8</v>
      </c>
      <c r="N55" s="8">
        <f t="shared" si="101"/>
        <v>0</v>
      </c>
      <c r="O55" s="8">
        <v>5</v>
      </c>
      <c r="P55" s="8">
        <v>3</v>
      </c>
      <c r="Q55" s="8">
        <v>10</v>
      </c>
      <c r="R55" s="8">
        <v>9</v>
      </c>
      <c r="S55" s="8">
        <v>9</v>
      </c>
      <c r="T55" s="8">
        <v>6</v>
      </c>
      <c r="U55" s="11">
        <f t="shared" si="81"/>
        <v>7.5</v>
      </c>
      <c r="V55" s="64">
        <f t="shared" si="82"/>
        <v>45.5</v>
      </c>
      <c r="W55" s="4">
        <v>56</v>
      </c>
      <c r="X55" s="4">
        <v>45</v>
      </c>
      <c r="Y55" s="4">
        <v>79</v>
      </c>
      <c r="Z55" s="11">
        <f t="shared" si="83"/>
        <v>60</v>
      </c>
    </row>
    <row r="56" spans="1:29" ht="15">
      <c r="A56" s="130"/>
      <c r="B56" s="60" t="s">
        <v>63</v>
      </c>
      <c r="C56" s="7">
        <v>95</v>
      </c>
      <c r="D56" s="7">
        <v>16</v>
      </c>
      <c r="E56" s="7">
        <v>0</v>
      </c>
      <c r="G56" s="96">
        <v>43891</v>
      </c>
      <c r="H56" s="10" t="str">
        <f t="shared" ref="H56:K56" si="102">B102</f>
        <v>Italy</v>
      </c>
      <c r="I56" s="10">
        <f t="shared" si="102"/>
        <v>1694</v>
      </c>
      <c r="J56" s="10">
        <f t="shared" si="102"/>
        <v>34</v>
      </c>
      <c r="K56" s="10">
        <f t="shared" si="102"/>
        <v>83</v>
      </c>
      <c r="L56" s="8">
        <f t="shared" ref="L56:N56" si="103">I56-I55</f>
        <v>566</v>
      </c>
      <c r="M56" s="8">
        <f t="shared" si="103"/>
        <v>5</v>
      </c>
      <c r="N56" s="8">
        <f t="shared" si="103"/>
        <v>37</v>
      </c>
      <c r="O56" s="8">
        <v>6</v>
      </c>
      <c r="P56" s="8">
        <v>6</v>
      </c>
      <c r="Q56" s="8">
        <v>8</v>
      </c>
      <c r="R56" s="8">
        <v>7</v>
      </c>
      <c r="S56" s="8">
        <v>7</v>
      </c>
      <c r="T56" s="8">
        <v>5</v>
      </c>
      <c r="U56" s="11">
        <f t="shared" si="81"/>
        <v>6.5</v>
      </c>
      <c r="V56" s="64">
        <f t="shared" si="82"/>
        <v>43.7</v>
      </c>
      <c r="W56" s="4">
        <v>93</v>
      </c>
      <c r="X56" s="4">
        <v>82</v>
      </c>
      <c r="Y56" s="4">
        <v>91</v>
      </c>
      <c r="Z56" s="11">
        <f t="shared" si="83"/>
        <v>88.666666666666671</v>
      </c>
    </row>
    <row r="57" spans="1:29" ht="15">
      <c r="A57" s="130"/>
      <c r="B57" s="60" t="s">
        <v>61</v>
      </c>
      <c r="C57" s="7">
        <v>91</v>
      </c>
      <c r="D57" s="7">
        <v>0</v>
      </c>
      <c r="E57" s="7">
        <v>53</v>
      </c>
      <c r="G57" s="96">
        <v>43892</v>
      </c>
      <c r="H57" s="10" t="str">
        <f>B93</f>
        <v>Italy</v>
      </c>
      <c r="I57" s="10">
        <f t="shared" ref="I57:K57" si="104">C112</f>
        <v>2036</v>
      </c>
      <c r="J57" s="10">
        <f t="shared" si="104"/>
        <v>52</v>
      </c>
      <c r="K57" s="10">
        <f t="shared" si="104"/>
        <v>149</v>
      </c>
      <c r="L57" s="8">
        <f t="shared" ref="L57:N57" si="105">I57-I56</f>
        <v>342</v>
      </c>
      <c r="M57" s="8">
        <f t="shared" si="105"/>
        <v>18</v>
      </c>
      <c r="N57" s="15">
        <f t="shared" si="105"/>
        <v>66</v>
      </c>
      <c r="O57" s="8">
        <v>5</v>
      </c>
      <c r="P57" s="8">
        <v>0</v>
      </c>
      <c r="Q57" s="8">
        <v>9</v>
      </c>
      <c r="R57" s="8">
        <v>6</v>
      </c>
      <c r="S57" s="8">
        <v>6</v>
      </c>
      <c r="T57" s="8">
        <v>5</v>
      </c>
      <c r="U57" s="11">
        <f t="shared" si="81"/>
        <v>5.5</v>
      </c>
      <c r="V57" s="64">
        <f t="shared" si="82"/>
        <v>41.9</v>
      </c>
      <c r="W57" s="4">
        <v>98</v>
      </c>
      <c r="X57" s="4">
        <v>93</v>
      </c>
      <c r="Y57" s="4">
        <v>99</v>
      </c>
      <c r="Z57" s="11">
        <f t="shared" si="83"/>
        <v>96.666666666666671</v>
      </c>
    </row>
    <row r="58" spans="1:29" ht="15">
      <c r="A58" s="130"/>
      <c r="B58" s="60" t="s">
        <v>91</v>
      </c>
      <c r="C58" s="7">
        <v>17</v>
      </c>
      <c r="D58" s="7">
        <v>0</v>
      </c>
      <c r="E58" s="7">
        <v>14</v>
      </c>
      <c r="G58" s="96">
        <v>43893</v>
      </c>
      <c r="H58" s="10" t="str">
        <f t="shared" ref="H58:K58" si="106">B121</f>
        <v>Italy</v>
      </c>
      <c r="I58" s="10">
        <f t="shared" si="106"/>
        <v>2502</v>
      </c>
      <c r="J58" s="10">
        <f t="shared" si="106"/>
        <v>79</v>
      </c>
      <c r="K58" s="10">
        <f t="shared" si="106"/>
        <v>160</v>
      </c>
      <c r="L58" s="8">
        <f t="shared" ref="L58:N58" si="107">I58-I57</f>
        <v>466</v>
      </c>
      <c r="M58" s="8">
        <f t="shared" si="107"/>
        <v>27</v>
      </c>
      <c r="N58" s="8">
        <f t="shared" si="107"/>
        <v>11</v>
      </c>
      <c r="O58" s="8">
        <v>7</v>
      </c>
      <c r="P58" s="8">
        <v>6</v>
      </c>
      <c r="Q58" s="8">
        <v>12</v>
      </c>
      <c r="R58" s="8">
        <v>9</v>
      </c>
      <c r="S58" s="8">
        <v>10</v>
      </c>
      <c r="T58" s="8">
        <v>5</v>
      </c>
      <c r="U58" s="11">
        <f t="shared" si="81"/>
        <v>8</v>
      </c>
      <c r="V58" s="64">
        <f t="shared" si="82"/>
        <v>46.4</v>
      </c>
      <c r="W58" s="4">
        <v>91</v>
      </c>
      <c r="X58" s="4">
        <v>72</v>
      </c>
      <c r="Y58" s="4">
        <v>86</v>
      </c>
      <c r="Z58" s="11">
        <f t="shared" si="83"/>
        <v>83</v>
      </c>
    </row>
    <row r="59" spans="1:29" ht="15">
      <c r="A59" s="130"/>
      <c r="B59" s="60" t="s">
        <v>68</v>
      </c>
      <c r="C59" s="7">
        <v>14</v>
      </c>
      <c r="D59" s="7">
        <v>1</v>
      </c>
      <c r="E59" s="7">
        <v>11</v>
      </c>
      <c r="G59" s="96">
        <v>43894</v>
      </c>
      <c r="H59" s="10" t="str">
        <f t="shared" ref="H59:K59" si="108">B131</f>
        <v>Italy</v>
      </c>
      <c r="I59" s="10">
        <f t="shared" si="108"/>
        <v>3089</v>
      </c>
      <c r="J59" s="10">
        <f t="shared" si="108"/>
        <v>107</v>
      </c>
      <c r="K59" s="10">
        <f t="shared" si="108"/>
        <v>276</v>
      </c>
      <c r="L59" s="8">
        <f t="shared" ref="L59:N59" si="109">I59-I58</f>
        <v>587</v>
      </c>
      <c r="M59" s="8">
        <f t="shared" si="109"/>
        <v>28</v>
      </c>
      <c r="N59" s="8">
        <f t="shared" si="109"/>
        <v>116</v>
      </c>
      <c r="O59" s="8">
        <v>5</v>
      </c>
      <c r="P59" s="8">
        <v>3</v>
      </c>
      <c r="Q59" s="8">
        <v>13</v>
      </c>
      <c r="R59" s="8">
        <v>12</v>
      </c>
      <c r="S59" s="8">
        <v>11</v>
      </c>
      <c r="T59" s="8">
        <v>5</v>
      </c>
      <c r="U59" s="11">
        <f t="shared" si="81"/>
        <v>8</v>
      </c>
      <c r="V59" s="64">
        <f t="shared" si="82"/>
        <v>46.4</v>
      </c>
      <c r="W59" s="4">
        <v>98</v>
      </c>
      <c r="X59" s="4">
        <v>43</v>
      </c>
      <c r="Y59" s="4">
        <v>64</v>
      </c>
      <c r="Z59" s="11">
        <f t="shared" si="83"/>
        <v>68.333333333333329</v>
      </c>
    </row>
    <row r="60" spans="1:29" ht="15">
      <c r="A60" s="130"/>
      <c r="B60" s="60" t="s">
        <v>93</v>
      </c>
      <c r="C60" s="7">
        <v>6</v>
      </c>
      <c r="D60" s="7">
        <v>0</v>
      </c>
      <c r="E60" s="7">
        <v>2</v>
      </c>
      <c r="G60" s="96">
        <v>43895</v>
      </c>
      <c r="H60" s="10" t="str">
        <f t="shared" ref="H60:K60" si="110">B140</f>
        <v>Italy</v>
      </c>
      <c r="I60" s="10">
        <f t="shared" si="110"/>
        <v>3858</v>
      </c>
      <c r="J60" s="10">
        <f t="shared" si="110"/>
        <v>148</v>
      </c>
      <c r="K60" s="10">
        <f t="shared" si="110"/>
        <v>414</v>
      </c>
      <c r="L60" s="8">
        <f t="shared" ref="L60:N60" si="111">I60-I59</f>
        <v>769</v>
      </c>
      <c r="M60" s="8">
        <f t="shared" si="111"/>
        <v>41</v>
      </c>
      <c r="N60" s="8">
        <f t="shared" si="111"/>
        <v>138</v>
      </c>
      <c r="O60" s="8">
        <v>6</v>
      </c>
      <c r="P60" s="8">
        <v>5</v>
      </c>
      <c r="Q60" s="8">
        <v>9</v>
      </c>
      <c r="R60" s="8">
        <v>7</v>
      </c>
      <c r="S60" s="8">
        <v>7</v>
      </c>
      <c r="T60" s="8">
        <v>4</v>
      </c>
      <c r="U60" s="11">
        <f t="shared" si="81"/>
        <v>6.5</v>
      </c>
      <c r="V60" s="64">
        <f t="shared" si="82"/>
        <v>43.7</v>
      </c>
      <c r="W60" s="4">
        <v>84</v>
      </c>
      <c r="X60" s="4">
        <v>774</v>
      </c>
      <c r="Y60" s="4">
        <v>91</v>
      </c>
      <c r="Z60" s="11">
        <f t="shared" si="83"/>
        <v>316.33333333333331</v>
      </c>
    </row>
    <row r="61" spans="1:29">
      <c r="A61" s="101"/>
      <c r="B61" s="16"/>
      <c r="C61" s="16"/>
      <c r="D61" s="16"/>
      <c r="E61" s="16"/>
      <c r="G61" s="96">
        <v>43896</v>
      </c>
      <c r="H61" s="10" t="str">
        <f t="shared" ref="H61:K61" si="112">B151</f>
        <v>Italy</v>
      </c>
      <c r="I61" s="10">
        <f t="shared" si="112"/>
        <v>4636</v>
      </c>
      <c r="J61" s="10">
        <f t="shared" si="112"/>
        <v>197</v>
      </c>
      <c r="K61" s="10">
        <f t="shared" si="112"/>
        <v>523</v>
      </c>
      <c r="L61" s="8">
        <f t="shared" ref="L61:N61" si="113">I61-I60</f>
        <v>778</v>
      </c>
      <c r="M61" s="8">
        <f t="shared" si="113"/>
        <v>49</v>
      </c>
      <c r="N61" s="8">
        <f t="shared" si="113"/>
        <v>109</v>
      </c>
      <c r="O61" s="8">
        <v>5</v>
      </c>
      <c r="P61" s="8">
        <v>4</v>
      </c>
      <c r="Q61" s="8">
        <v>11</v>
      </c>
      <c r="R61" s="8">
        <v>7</v>
      </c>
      <c r="S61" s="8">
        <v>9</v>
      </c>
      <c r="T61" s="8">
        <v>6</v>
      </c>
      <c r="U61" s="11">
        <f t="shared" si="81"/>
        <v>6.5</v>
      </c>
      <c r="V61" s="64">
        <f t="shared" si="82"/>
        <v>43.7</v>
      </c>
      <c r="W61" s="4">
        <v>90</v>
      </c>
      <c r="X61" s="4">
        <v>71</v>
      </c>
      <c r="Y61" s="4">
        <v>82</v>
      </c>
      <c r="Z61" s="11">
        <f t="shared" si="83"/>
        <v>81</v>
      </c>
    </row>
    <row r="62" spans="1:29" ht="15">
      <c r="A62" s="131">
        <v>43887</v>
      </c>
      <c r="B62" s="60" t="s">
        <v>58</v>
      </c>
      <c r="C62" s="7">
        <v>1261</v>
      </c>
      <c r="D62" s="7">
        <v>12</v>
      </c>
      <c r="E62" s="7">
        <v>22</v>
      </c>
      <c r="G62" s="96">
        <v>43897</v>
      </c>
      <c r="H62" s="10" t="str">
        <f t="shared" ref="H62:K62" si="114">B159</f>
        <v>Italy</v>
      </c>
      <c r="I62" s="10">
        <f t="shared" si="114"/>
        <v>5883</v>
      </c>
      <c r="J62" s="10">
        <f t="shared" si="114"/>
        <v>233</v>
      </c>
      <c r="K62" s="10">
        <f t="shared" si="114"/>
        <v>589</v>
      </c>
      <c r="L62" s="8">
        <f t="shared" ref="L62:N62" si="115">I62-I61</f>
        <v>1247</v>
      </c>
      <c r="M62" s="8">
        <f t="shared" si="115"/>
        <v>36</v>
      </c>
      <c r="N62" s="8">
        <f t="shared" si="115"/>
        <v>66</v>
      </c>
      <c r="O62" s="8">
        <v>6</v>
      </c>
      <c r="P62" s="8">
        <v>3</v>
      </c>
      <c r="Q62" s="8">
        <v>16</v>
      </c>
      <c r="R62" s="8">
        <v>13</v>
      </c>
      <c r="S62" s="8">
        <v>13</v>
      </c>
      <c r="T62" s="8">
        <v>6</v>
      </c>
      <c r="U62" s="11">
        <f t="shared" si="81"/>
        <v>9.5</v>
      </c>
      <c r="V62" s="64">
        <f t="shared" si="82"/>
        <v>49.1</v>
      </c>
      <c r="W62" s="4">
        <v>95</v>
      </c>
      <c r="X62" s="4">
        <v>38</v>
      </c>
      <c r="Y62" s="4">
        <v>57</v>
      </c>
      <c r="Z62" s="11">
        <f t="shared" si="83"/>
        <v>63.333333333333336</v>
      </c>
    </row>
    <row r="63" spans="1:29" ht="15">
      <c r="A63" s="130"/>
      <c r="B63" s="60" t="s">
        <v>59</v>
      </c>
      <c r="C63" s="7">
        <v>453</v>
      </c>
      <c r="D63" s="7">
        <v>12</v>
      </c>
      <c r="E63" s="7">
        <v>3</v>
      </c>
      <c r="G63" s="96">
        <v>43898</v>
      </c>
      <c r="H63" s="10" t="str">
        <f t="shared" ref="H63:K63" si="116">B167</f>
        <v>Italy</v>
      </c>
      <c r="I63" s="10">
        <f t="shared" si="116"/>
        <v>7375</v>
      </c>
      <c r="J63" s="10">
        <f t="shared" si="116"/>
        <v>366</v>
      </c>
      <c r="K63" s="10">
        <f t="shared" si="116"/>
        <v>622</v>
      </c>
      <c r="L63" s="8">
        <f t="shared" ref="L63:N63" si="117">I63-I62</f>
        <v>1492</v>
      </c>
      <c r="M63" s="8">
        <f t="shared" si="117"/>
        <v>133</v>
      </c>
      <c r="N63" s="8">
        <f t="shared" si="117"/>
        <v>33</v>
      </c>
      <c r="O63" s="8">
        <v>7</v>
      </c>
      <c r="P63" s="8">
        <v>2</v>
      </c>
      <c r="Q63" s="8">
        <v>14</v>
      </c>
      <c r="R63" s="8">
        <v>12</v>
      </c>
      <c r="S63" s="8">
        <v>12</v>
      </c>
      <c r="T63" s="8">
        <v>6</v>
      </c>
      <c r="U63" s="11">
        <f t="shared" si="81"/>
        <v>9.5</v>
      </c>
      <c r="V63" s="64">
        <f t="shared" si="82"/>
        <v>49.1</v>
      </c>
      <c r="W63" s="4">
        <v>83</v>
      </c>
      <c r="X63" s="4">
        <v>44</v>
      </c>
      <c r="Y63" s="4">
        <v>64</v>
      </c>
      <c r="Z63" s="11">
        <f t="shared" si="83"/>
        <v>63.666666666666664</v>
      </c>
    </row>
    <row r="64" spans="1:29">
      <c r="A64" s="130"/>
      <c r="B64" s="60"/>
      <c r="C64" s="7"/>
      <c r="D64" s="7"/>
      <c r="E64" s="7"/>
      <c r="G64" s="96">
        <v>43899</v>
      </c>
      <c r="H64" s="2"/>
      <c r="I64" s="2">
        <f t="shared" ref="I64:K64" si="118">C177</f>
        <v>9172</v>
      </c>
      <c r="J64" s="2">
        <f t="shared" si="118"/>
        <v>463</v>
      </c>
      <c r="K64" s="2">
        <f t="shared" si="118"/>
        <v>724</v>
      </c>
      <c r="L64" s="8">
        <f t="shared" ref="L64:N64" si="119">I64-I63</f>
        <v>1797</v>
      </c>
      <c r="M64" s="8">
        <f t="shared" si="119"/>
        <v>97</v>
      </c>
      <c r="N64" s="8">
        <f t="shared" si="119"/>
        <v>102</v>
      </c>
      <c r="O64" s="8">
        <v>6</v>
      </c>
      <c r="P64" s="8">
        <v>3</v>
      </c>
      <c r="Q64" s="8">
        <v>10</v>
      </c>
      <c r="R64" s="8">
        <v>9</v>
      </c>
      <c r="S64" s="8">
        <v>9</v>
      </c>
      <c r="T64" s="8">
        <v>8</v>
      </c>
      <c r="U64" s="11">
        <f t="shared" si="81"/>
        <v>8.5</v>
      </c>
      <c r="V64" s="64">
        <f t="shared" si="82"/>
        <v>47.3</v>
      </c>
      <c r="W64" s="102">
        <v>84</v>
      </c>
      <c r="X64" s="102">
        <v>66</v>
      </c>
      <c r="Y64" s="103">
        <v>71</v>
      </c>
      <c r="Z64" s="11">
        <f t="shared" si="83"/>
        <v>73.666666666666671</v>
      </c>
    </row>
    <row r="65" spans="1:29">
      <c r="A65" s="130"/>
      <c r="B65" s="60"/>
      <c r="C65" s="7"/>
      <c r="D65" s="7"/>
      <c r="E65" s="7"/>
      <c r="G65" s="8"/>
      <c r="H65" s="2"/>
      <c r="I65" s="2"/>
      <c r="J65" s="2"/>
      <c r="K65" s="2"/>
      <c r="L65" s="3"/>
      <c r="M65" s="3"/>
      <c r="N65" s="3"/>
      <c r="O65" s="3"/>
      <c r="P65" s="3"/>
      <c r="Q65" s="3"/>
      <c r="R65" s="3"/>
      <c r="S65" s="3"/>
      <c r="T65" s="3"/>
      <c r="U65" s="4"/>
      <c r="V65" s="4"/>
      <c r="W65" s="106"/>
      <c r="X65" s="106"/>
      <c r="Y65" s="107"/>
      <c r="Z65" s="4"/>
    </row>
    <row r="66" spans="1:29">
      <c r="A66" s="130"/>
      <c r="B66" s="60" t="s">
        <v>60</v>
      </c>
      <c r="C66" s="7">
        <v>189</v>
      </c>
      <c r="D66" s="7">
        <v>2</v>
      </c>
      <c r="E66" s="7">
        <v>22</v>
      </c>
      <c r="G66" s="8" t="s">
        <v>64</v>
      </c>
      <c r="H66" s="2" t="s">
        <v>88</v>
      </c>
      <c r="I66" s="2" t="s">
        <v>3</v>
      </c>
      <c r="J66" s="2" t="s">
        <v>4</v>
      </c>
      <c r="K66" s="2" t="s">
        <v>5</v>
      </c>
      <c r="L66" s="3" t="s">
        <v>65</v>
      </c>
      <c r="M66" s="3" t="s">
        <v>66</v>
      </c>
      <c r="N66" s="3" t="s">
        <v>89</v>
      </c>
      <c r="O66" s="3" t="s">
        <v>6</v>
      </c>
      <c r="P66" s="3" t="s">
        <v>7</v>
      </c>
      <c r="Q66" s="3" t="s">
        <v>6</v>
      </c>
      <c r="R66" s="3" t="s">
        <v>7</v>
      </c>
      <c r="S66" s="3" t="s">
        <v>6</v>
      </c>
      <c r="T66" s="3" t="s">
        <v>7</v>
      </c>
      <c r="U66" s="4" t="s">
        <v>14</v>
      </c>
      <c r="V66" s="4" t="s">
        <v>15</v>
      </c>
      <c r="W66" s="5" t="s">
        <v>9</v>
      </c>
      <c r="X66" s="5" t="s">
        <v>10</v>
      </c>
      <c r="Y66" s="6" t="s">
        <v>11</v>
      </c>
      <c r="Z66" s="4" t="s">
        <v>16</v>
      </c>
    </row>
    <row r="67" spans="1:29" ht="15">
      <c r="A67" s="130"/>
      <c r="B67" s="60" t="s">
        <v>63</v>
      </c>
      <c r="C67" s="7">
        <v>139</v>
      </c>
      <c r="D67" s="7">
        <v>19</v>
      </c>
      <c r="E67" s="7">
        <v>49</v>
      </c>
      <c r="G67" s="96">
        <v>43881</v>
      </c>
      <c r="H67" s="10" t="str">
        <f t="shared" ref="H67:K67" si="120">B11</f>
        <v>Iran</v>
      </c>
      <c r="I67" s="10">
        <f t="shared" si="120"/>
        <v>5</v>
      </c>
      <c r="J67" s="10">
        <f t="shared" si="120"/>
        <v>2</v>
      </c>
      <c r="K67" s="10">
        <f t="shared" si="120"/>
        <v>0</v>
      </c>
      <c r="L67" s="8"/>
      <c r="M67" s="8"/>
      <c r="N67" s="8"/>
      <c r="O67" s="8">
        <v>10</v>
      </c>
      <c r="P67" s="8">
        <v>8</v>
      </c>
      <c r="Q67" s="8">
        <v>7</v>
      </c>
      <c r="R67" s="8">
        <v>4</v>
      </c>
      <c r="S67" s="8">
        <v>6</v>
      </c>
      <c r="T67" s="8">
        <v>4</v>
      </c>
      <c r="U67" s="11">
        <f t="shared" ref="U67:U85" si="121">MEDIAN(O67:T67)</f>
        <v>6.5</v>
      </c>
      <c r="V67" s="64">
        <f t="shared" ref="V67:V85" si="122">(U67*9/5)+32</f>
        <v>43.7</v>
      </c>
      <c r="W67" s="4">
        <v>46</v>
      </c>
      <c r="X67" s="4">
        <v>87</v>
      </c>
      <c r="Y67" s="4">
        <v>86</v>
      </c>
      <c r="Z67" s="11">
        <f t="shared" ref="Z67:Z85" si="123">AVERAGE(W67:Y67)</f>
        <v>73</v>
      </c>
      <c r="AB67" s="108" t="s">
        <v>103</v>
      </c>
      <c r="AC67" s="104" t="s">
        <v>104</v>
      </c>
    </row>
    <row r="68" spans="1:29" ht="15">
      <c r="A68" s="130"/>
      <c r="B68" s="60" t="s">
        <v>61</v>
      </c>
      <c r="C68" s="7">
        <v>93</v>
      </c>
      <c r="D68" s="7">
        <v>0</v>
      </c>
      <c r="E68" s="7">
        <v>62</v>
      </c>
      <c r="G68" s="96">
        <v>43882</v>
      </c>
      <c r="H68" s="10" t="str">
        <f t="shared" ref="H68:K68" si="124">B19</f>
        <v>Iran</v>
      </c>
      <c r="I68" s="10">
        <f t="shared" si="124"/>
        <v>18</v>
      </c>
      <c r="J68" s="10">
        <f t="shared" si="124"/>
        <v>4</v>
      </c>
      <c r="K68" s="10">
        <f t="shared" si="124"/>
        <v>0</v>
      </c>
      <c r="L68" s="8">
        <f t="shared" ref="L68:N68" si="125">I68-I67</f>
        <v>13</v>
      </c>
      <c r="M68" s="8">
        <f t="shared" si="125"/>
        <v>2</v>
      </c>
      <c r="N68" s="8">
        <f t="shared" si="125"/>
        <v>0</v>
      </c>
      <c r="O68" s="8">
        <v>4</v>
      </c>
      <c r="P68" s="8">
        <v>3</v>
      </c>
      <c r="Q68" s="8">
        <v>15</v>
      </c>
      <c r="R68" s="8">
        <v>12</v>
      </c>
      <c r="S68" s="8">
        <v>12</v>
      </c>
      <c r="T68" s="8">
        <v>10</v>
      </c>
      <c r="U68" s="11">
        <f t="shared" si="121"/>
        <v>11</v>
      </c>
      <c r="V68" s="64">
        <f t="shared" si="122"/>
        <v>51.8</v>
      </c>
      <c r="W68" s="4">
        <v>91</v>
      </c>
      <c r="X68" s="4">
        <v>44</v>
      </c>
      <c r="Y68" s="4">
        <v>54</v>
      </c>
      <c r="Z68" s="11">
        <f t="shared" si="123"/>
        <v>63</v>
      </c>
      <c r="AB68" s="109" t="s">
        <v>105</v>
      </c>
      <c r="AC68" s="104" t="s">
        <v>106</v>
      </c>
    </row>
    <row r="69" spans="1:29" ht="15">
      <c r="A69" s="130"/>
      <c r="B69" s="60" t="s">
        <v>91</v>
      </c>
      <c r="C69" s="7">
        <v>27</v>
      </c>
      <c r="D69" s="7">
        <v>0</v>
      </c>
      <c r="E69" s="7">
        <v>15</v>
      </c>
      <c r="G69" s="96">
        <v>43883</v>
      </c>
      <c r="H69" s="10" t="str">
        <f t="shared" ref="H69:K69" si="126">B29</f>
        <v>Iran</v>
      </c>
      <c r="I69" s="10">
        <f t="shared" si="126"/>
        <v>28</v>
      </c>
      <c r="J69" s="10">
        <f t="shared" si="126"/>
        <v>5</v>
      </c>
      <c r="K69" s="10">
        <f t="shared" si="126"/>
        <v>0</v>
      </c>
      <c r="L69" s="8">
        <f t="shared" ref="L69:N69" si="127">I69-I68</f>
        <v>10</v>
      </c>
      <c r="M69" s="8">
        <f t="shared" si="127"/>
        <v>1</v>
      </c>
      <c r="N69" s="8">
        <f t="shared" si="127"/>
        <v>0</v>
      </c>
      <c r="O69" s="8">
        <v>10</v>
      </c>
      <c r="P69" s="8">
        <v>6</v>
      </c>
      <c r="Q69" s="8">
        <v>16</v>
      </c>
      <c r="R69" s="8">
        <v>14</v>
      </c>
      <c r="S69" s="8">
        <v>14</v>
      </c>
      <c r="T69" s="8">
        <v>11</v>
      </c>
      <c r="U69" s="11">
        <f t="shared" si="121"/>
        <v>12.5</v>
      </c>
      <c r="V69" s="64">
        <f t="shared" si="122"/>
        <v>54.5</v>
      </c>
      <c r="W69" s="4">
        <v>58</v>
      </c>
      <c r="X69" s="4">
        <v>39</v>
      </c>
      <c r="Y69" s="4">
        <v>49</v>
      </c>
      <c r="Z69" s="11">
        <f t="shared" si="123"/>
        <v>48.666666666666664</v>
      </c>
    </row>
    <row r="70" spans="1:29" ht="15">
      <c r="A70" s="130"/>
      <c r="B70" s="60" t="s">
        <v>68</v>
      </c>
      <c r="C70" s="7">
        <v>18</v>
      </c>
      <c r="D70" s="7">
        <v>2</v>
      </c>
      <c r="E70" s="7">
        <v>11</v>
      </c>
      <c r="G70" s="96">
        <v>43884</v>
      </c>
      <c r="H70" s="10" t="str">
        <f t="shared" ref="H70:K70" si="128">B38</f>
        <v>Iran</v>
      </c>
      <c r="I70" s="10">
        <f t="shared" si="128"/>
        <v>43</v>
      </c>
      <c r="J70" s="10">
        <f t="shared" si="128"/>
        <v>8</v>
      </c>
      <c r="K70" s="10">
        <f t="shared" si="128"/>
        <v>0</v>
      </c>
      <c r="L70" s="8">
        <f t="shared" ref="L70:N70" si="129">I70-I69</f>
        <v>15</v>
      </c>
      <c r="M70" s="8">
        <f t="shared" si="129"/>
        <v>3</v>
      </c>
      <c r="N70" s="8">
        <f t="shared" si="129"/>
        <v>0</v>
      </c>
      <c r="O70" s="8">
        <v>11</v>
      </c>
      <c r="P70" s="8">
        <v>9</v>
      </c>
      <c r="Q70" s="8">
        <v>17</v>
      </c>
      <c r="R70" s="8">
        <v>15</v>
      </c>
      <c r="S70" s="8">
        <v>15</v>
      </c>
      <c r="T70" s="8">
        <v>11</v>
      </c>
      <c r="U70" s="11">
        <f t="shared" si="121"/>
        <v>13</v>
      </c>
      <c r="V70" s="64">
        <f t="shared" si="122"/>
        <v>55.4</v>
      </c>
      <c r="W70" s="4">
        <v>50</v>
      </c>
      <c r="X70" s="4">
        <v>27</v>
      </c>
      <c r="Y70" s="4">
        <v>34</v>
      </c>
      <c r="Z70" s="11">
        <f t="shared" si="123"/>
        <v>37</v>
      </c>
    </row>
    <row r="71" spans="1:29" ht="15">
      <c r="A71" s="130"/>
      <c r="B71" s="60" t="s">
        <v>93</v>
      </c>
      <c r="C71" s="7">
        <v>13</v>
      </c>
      <c r="D71" s="7">
        <v>0</v>
      </c>
      <c r="E71" s="7">
        <v>2</v>
      </c>
      <c r="G71" s="96">
        <v>43885</v>
      </c>
      <c r="H71" s="10" t="str">
        <f t="shared" ref="H71:K71" si="130">B48</f>
        <v>Iran</v>
      </c>
      <c r="I71" s="10">
        <f t="shared" si="130"/>
        <v>61</v>
      </c>
      <c r="J71" s="10">
        <f t="shared" si="130"/>
        <v>12</v>
      </c>
      <c r="K71" s="10">
        <f t="shared" si="130"/>
        <v>0</v>
      </c>
      <c r="L71" s="8">
        <f t="shared" ref="L71:N71" si="131">I71-I70</f>
        <v>18</v>
      </c>
      <c r="M71" s="8">
        <f t="shared" si="131"/>
        <v>4</v>
      </c>
      <c r="N71" s="8">
        <f t="shared" si="131"/>
        <v>0</v>
      </c>
      <c r="O71" s="8">
        <v>13</v>
      </c>
      <c r="P71" s="8">
        <v>10</v>
      </c>
      <c r="Q71" s="8">
        <v>18</v>
      </c>
      <c r="R71" s="8">
        <v>16</v>
      </c>
      <c r="S71" s="8">
        <v>16</v>
      </c>
      <c r="T71" s="8">
        <v>11</v>
      </c>
      <c r="U71" s="11">
        <f t="shared" si="121"/>
        <v>14.5</v>
      </c>
      <c r="V71" s="64">
        <f t="shared" si="122"/>
        <v>58.1</v>
      </c>
      <c r="W71" s="4">
        <v>41</v>
      </c>
      <c r="X71" s="4">
        <v>28</v>
      </c>
      <c r="Y71" s="4">
        <v>58</v>
      </c>
      <c r="Z71" s="11">
        <f t="shared" si="123"/>
        <v>42.333333333333336</v>
      </c>
    </row>
    <row r="72" spans="1:29">
      <c r="A72" s="101"/>
      <c r="B72" s="16"/>
      <c r="C72" s="16"/>
      <c r="D72" s="16"/>
      <c r="E72" s="16"/>
      <c r="G72" s="96">
        <v>43886</v>
      </c>
      <c r="H72" s="10" t="str">
        <f t="shared" ref="H72:K72" si="132">B56</f>
        <v>Iran</v>
      </c>
      <c r="I72" s="10">
        <f t="shared" si="132"/>
        <v>95</v>
      </c>
      <c r="J72" s="10">
        <f t="shared" si="132"/>
        <v>16</v>
      </c>
      <c r="K72" s="10">
        <f t="shared" si="132"/>
        <v>0</v>
      </c>
      <c r="L72" s="8">
        <f t="shared" ref="L72:N72" si="133">I72-I71</f>
        <v>34</v>
      </c>
      <c r="M72" s="8">
        <f t="shared" si="133"/>
        <v>4</v>
      </c>
      <c r="N72" s="8">
        <f t="shared" si="133"/>
        <v>0</v>
      </c>
      <c r="O72" s="8">
        <v>13</v>
      </c>
      <c r="P72" s="8">
        <v>9</v>
      </c>
      <c r="Q72" s="8">
        <v>10</v>
      </c>
      <c r="R72" s="8">
        <v>9</v>
      </c>
      <c r="S72" s="8">
        <v>9</v>
      </c>
      <c r="T72" s="8">
        <v>8</v>
      </c>
      <c r="U72" s="11">
        <f t="shared" si="121"/>
        <v>9</v>
      </c>
      <c r="V72" s="64">
        <f t="shared" si="122"/>
        <v>48.2</v>
      </c>
      <c r="W72" s="4">
        <v>75</v>
      </c>
      <c r="X72" s="4">
        <v>85</v>
      </c>
      <c r="Y72" s="4">
        <v>85</v>
      </c>
      <c r="Z72" s="11">
        <f t="shared" si="123"/>
        <v>81.666666666666671</v>
      </c>
    </row>
    <row r="73" spans="1:29" ht="15">
      <c r="A73" s="131">
        <v>43888</v>
      </c>
      <c r="B73" s="60" t="s">
        <v>58</v>
      </c>
      <c r="C73" s="7">
        <v>1766</v>
      </c>
      <c r="D73" s="7">
        <v>13</v>
      </c>
      <c r="E73" s="7">
        <v>22</v>
      </c>
      <c r="G73" s="96">
        <v>43887</v>
      </c>
      <c r="H73" s="10" t="str">
        <f t="shared" ref="H73:K73" si="134">B67</f>
        <v>Iran</v>
      </c>
      <c r="I73" s="10">
        <f t="shared" si="134"/>
        <v>139</v>
      </c>
      <c r="J73" s="10">
        <f t="shared" si="134"/>
        <v>19</v>
      </c>
      <c r="K73" s="10">
        <f t="shared" si="134"/>
        <v>49</v>
      </c>
      <c r="L73" s="8">
        <f t="shared" ref="L73:N73" si="135">I73-I72</f>
        <v>44</v>
      </c>
      <c r="M73" s="8">
        <f t="shared" si="135"/>
        <v>3</v>
      </c>
      <c r="N73" s="8">
        <f t="shared" si="135"/>
        <v>49</v>
      </c>
      <c r="O73" s="8">
        <v>8</v>
      </c>
      <c r="P73" s="8">
        <v>6</v>
      </c>
      <c r="Q73" s="8">
        <v>10</v>
      </c>
      <c r="R73" s="8">
        <v>5</v>
      </c>
      <c r="S73" s="8">
        <v>6</v>
      </c>
      <c r="T73" s="8">
        <v>2</v>
      </c>
      <c r="U73" s="11">
        <f t="shared" si="121"/>
        <v>6</v>
      </c>
      <c r="V73" s="64">
        <f t="shared" si="122"/>
        <v>42.8</v>
      </c>
      <c r="W73" s="4">
        <v>90</v>
      </c>
      <c r="X73" s="4">
        <v>72</v>
      </c>
      <c r="Y73" s="4">
        <v>75</v>
      </c>
      <c r="Z73" s="11">
        <f t="shared" si="123"/>
        <v>79</v>
      </c>
    </row>
    <row r="74" spans="1:29" ht="15">
      <c r="A74" s="130"/>
      <c r="B74" s="60" t="s">
        <v>59</v>
      </c>
      <c r="C74" s="7">
        <v>655</v>
      </c>
      <c r="D74" s="7">
        <v>17</v>
      </c>
      <c r="E74" s="7">
        <v>45</v>
      </c>
      <c r="G74" s="96">
        <v>43888</v>
      </c>
      <c r="H74" s="10" t="str">
        <f t="shared" ref="H74:K74" si="136">B75</f>
        <v>Iran</v>
      </c>
      <c r="I74" s="10">
        <f t="shared" si="136"/>
        <v>245</v>
      </c>
      <c r="J74" s="10">
        <f t="shared" si="136"/>
        <v>26</v>
      </c>
      <c r="K74" s="10">
        <f t="shared" si="136"/>
        <v>49</v>
      </c>
      <c r="L74" s="8">
        <f t="shared" ref="L74:N74" si="137">I74-I73</f>
        <v>106</v>
      </c>
      <c r="M74" s="8">
        <f t="shared" si="137"/>
        <v>7</v>
      </c>
      <c r="N74" s="8">
        <f t="shared" si="137"/>
        <v>0</v>
      </c>
      <c r="O74" s="8">
        <v>2</v>
      </c>
      <c r="P74" s="8">
        <v>2</v>
      </c>
      <c r="Q74" s="8">
        <v>12</v>
      </c>
      <c r="R74" s="8">
        <v>10</v>
      </c>
      <c r="S74" s="8">
        <v>11</v>
      </c>
      <c r="T74" s="8">
        <v>7</v>
      </c>
      <c r="U74" s="11">
        <f t="shared" si="121"/>
        <v>8.5</v>
      </c>
      <c r="V74" s="64">
        <f t="shared" si="122"/>
        <v>47.3</v>
      </c>
      <c r="W74" s="4">
        <v>80</v>
      </c>
      <c r="X74" s="4">
        <v>43</v>
      </c>
      <c r="Y74" s="4">
        <v>60</v>
      </c>
      <c r="Z74" s="11">
        <f t="shared" si="123"/>
        <v>61</v>
      </c>
    </row>
    <row r="75" spans="1:29" ht="15">
      <c r="A75" s="130"/>
      <c r="B75" s="60" t="s">
        <v>63</v>
      </c>
      <c r="C75" s="7">
        <v>245</v>
      </c>
      <c r="D75" s="7">
        <v>26</v>
      </c>
      <c r="E75" s="7">
        <v>49</v>
      </c>
      <c r="G75" s="96">
        <v>43889</v>
      </c>
      <c r="H75" s="10" t="str">
        <f t="shared" ref="H75:K75" si="138">B84</f>
        <v>Iran</v>
      </c>
      <c r="I75" s="10">
        <f t="shared" si="138"/>
        <v>388</v>
      </c>
      <c r="J75" s="10">
        <f t="shared" si="138"/>
        <v>34</v>
      </c>
      <c r="K75" s="10">
        <f t="shared" si="138"/>
        <v>73</v>
      </c>
      <c r="L75" s="8">
        <f t="shared" ref="L75:N75" si="139">I75-I74</f>
        <v>143</v>
      </c>
      <c r="M75" s="8">
        <f t="shared" si="139"/>
        <v>8</v>
      </c>
      <c r="N75" s="8">
        <f t="shared" si="139"/>
        <v>24</v>
      </c>
      <c r="O75" s="8">
        <v>7</v>
      </c>
      <c r="P75" s="8">
        <v>4</v>
      </c>
      <c r="Q75" s="8">
        <v>14</v>
      </c>
      <c r="R75" s="8">
        <v>12</v>
      </c>
      <c r="S75" s="8">
        <v>12</v>
      </c>
      <c r="T75" s="8">
        <v>8</v>
      </c>
      <c r="U75" s="11">
        <f t="shared" si="121"/>
        <v>10</v>
      </c>
      <c r="V75" s="64">
        <f t="shared" si="122"/>
        <v>50</v>
      </c>
      <c r="W75" s="4">
        <v>69</v>
      </c>
      <c r="X75" s="4">
        <v>44</v>
      </c>
      <c r="Y75" s="4">
        <v>61</v>
      </c>
      <c r="Z75" s="11">
        <f t="shared" si="123"/>
        <v>58</v>
      </c>
    </row>
    <row r="76" spans="1:29" ht="15">
      <c r="A76" s="130"/>
      <c r="B76" s="60" t="s">
        <v>60</v>
      </c>
      <c r="C76" s="7">
        <v>214</v>
      </c>
      <c r="D76" s="7">
        <v>4</v>
      </c>
      <c r="E76" s="7">
        <v>22</v>
      </c>
      <c r="G76" s="96">
        <v>43890</v>
      </c>
      <c r="H76" s="10" t="str">
        <f t="shared" ref="H76:K76" si="140">B94</f>
        <v>Iran</v>
      </c>
      <c r="I76" s="10">
        <f t="shared" si="140"/>
        <v>593</v>
      </c>
      <c r="J76" s="10">
        <f t="shared" si="140"/>
        <v>43</v>
      </c>
      <c r="K76" s="10">
        <f t="shared" si="140"/>
        <v>123</v>
      </c>
      <c r="L76" s="8">
        <f t="shared" ref="L76:N76" si="141">I76-I75</f>
        <v>205</v>
      </c>
      <c r="M76" s="8">
        <f t="shared" si="141"/>
        <v>9</v>
      </c>
      <c r="N76" s="8">
        <f t="shared" si="141"/>
        <v>50</v>
      </c>
      <c r="O76" s="8">
        <v>8</v>
      </c>
      <c r="P76" s="8">
        <v>6</v>
      </c>
      <c r="Q76" s="8">
        <v>15</v>
      </c>
      <c r="R76" s="8">
        <v>13</v>
      </c>
      <c r="S76" s="8">
        <v>14</v>
      </c>
      <c r="T76" s="8">
        <v>10</v>
      </c>
      <c r="U76" s="11">
        <f t="shared" si="121"/>
        <v>11.5</v>
      </c>
      <c r="V76" s="64">
        <f t="shared" si="122"/>
        <v>52.7</v>
      </c>
      <c r="W76" s="4">
        <v>68</v>
      </c>
      <c r="X76" s="4">
        <v>53</v>
      </c>
      <c r="Y76" s="4">
        <v>70</v>
      </c>
      <c r="Z76" s="11">
        <f t="shared" si="123"/>
        <v>63.666666666666664</v>
      </c>
    </row>
    <row r="77" spans="1:29" ht="15">
      <c r="A77" s="130"/>
      <c r="B77" s="60" t="s">
        <v>61</v>
      </c>
      <c r="C77" s="7">
        <v>93</v>
      </c>
      <c r="D77" s="7">
        <v>0</v>
      </c>
      <c r="E77" s="7">
        <v>62</v>
      </c>
      <c r="G77" s="96">
        <v>43891</v>
      </c>
      <c r="H77" s="10" t="str">
        <f t="shared" ref="H77:K77" si="142">B103</f>
        <v>Iran</v>
      </c>
      <c r="I77" s="10">
        <f t="shared" si="142"/>
        <v>978</v>
      </c>
      <c r="J77" s="10">
        <f t="shared" si="142"/>
        <v>54</v>
      </c>
      <c r="K77" s="10">
        <f t="shared" si="142"/>
        <v>175</v>
      </c>
      <c r="L77" s="8">
        <f t="shared" ref="L77:N77" si="143">I77-I76</f>
        <v>385</v>
      </c>
      <c r="M77" s="8">
        <f t="shared" si="143"/>
        <v>11</v>
      </c>
      <c r="N77" s="8">
        <f t="shared" si="143"/>
        <v>52</v>
      </c>
      <c r="O77" s="8">
        <v>11</v>
      </c>
      <c r="P77" s="8">
        <v>9</v>
      </c>
      <c r="Q77" s="8">
        <v>17</v>
      </c>
      <c r="R77" s="8">
        <v>14</v>
      </c>
      <c r="S77" s="8">
        <v>16</v>
      </c>
      <c r="T77" s="8">
        <v>14</v>
      </c>
      <c r="U77" s="11">
        <f t="shared" si="121"/>
        <v>14</v>
      </c>
      <c r="V77" s="64">
        <f t="shared" si="122"/>
        <v>57.2</v>
      </c>
      <c r="W77" s="4">
        <v>64</v>
      </c>
      <c r="X77" s="4">
        <v>44</v>
      </c>
      <c r="Y77" s="4">
        <v>44</v>
      </c>
      <c r="Z77" s="11">
        <f t="shared" si="123"/>
        <v>50.666666666666664</v>
      </c>
    </row>
    <row r="78" spans="1:29" ht="15">
      <c r="A78" s="130"/>
      <c r="B78" s="60" t="s">
        <v>91</v>
      </c>
      <c r="C78" s="7">
        <v>46</v>
      </c>
      <c r="D78" s="7">
        <v>0</v>
      </c>
      <c r="E78" s="7">
        <v>16</v>
      </c>
      <c r="G78" s="96">
        <v>43892</v>
      </c>
      <c r="H78" s="10" t="str">
        <f t="shared" ref="H78:K78" si="144">B113</f>
        <v>Iran</v>
      </c>
      <c r="I78" s="10">
        <f t="shared" si="144"/>
        <v>1501</v>
      </c>
      <c r="J78" s="10">
        <f t="shared" si="144"/>
        <v>66</v>
      </c>
      <c r="K78" s="10">
        <f t="shared" si="144"/>
        <v>291</v>
      </c>
      <c r="L78" s="8">
        <f t="shared" ref="L78:N78" si="145">I78-I77</f>
        <v>523</v>
      </c>
      <c r="M78" s="8">
        <f t="shared" si="145"/>
        <v>12</v>
      </c>
      <c r="N78" s="8">
        <f t="shared" si="145"/>
        <v>116</v>
      </c>
      <c r="O78" s="8">
        <v>14</v>
      </c>
      <c r="P78" s="8">
        <v>7</v>
      </c>
      <c r="Q78" s="8">
        <v>11</v>
      </c>
      <c r="R78" s="8">
        <v>8</v>
      </c>
      <c r="S78" s="8">
        <v>8</v>
      </c>
      <c r="T78" s="8">
        <v>3</v>
      </c>
      <c r="U78" s="11">
        <f t="shared" si="121"/>
        <v>8</v>
      </c>
      <c r="V78" s="64">
        <f t="shared" si="122"/>
        <v>46.4</v>
      </c>
      <c r="W78" s="4">
        <v>58</v>
      </c>
      <c r="X78" s="4">
        <v>40</v>
      </c>
      <c r="Y78" s="4">
        <v>66</v>
      </c>
      <c r="Z78" s="11">
        <f t="shared" si="123"/>
        <v>54.666666666666664</v>
      </c>
    </row>
    <row r="79" spans="1:29" ht="15">
      <c r="A79" s="130"/>
      <c r="B79" s="60" t="s">
        <v>68</v>
      </c>
      <c r="C79" s="7">
        <v>38</v>
      </c>
      <c r="D79" s="7">
        <v>2</v>
      </c>
      <c r="E79" s="7">
        <v>11</v>
      </c>
      <c r="G79" s="96">
        <v>43893</v>
      </c>
      <c r="H79" s="10" t="str">
        <f t="shared" ref="H79:K79" si="146">B122</f>
        <v>Iran</v>
      </c>
      <c r="I79" s="10">
        <f t="shared" si="146"/>
        <v>2336</v>
      </c>
      <c r="J79" s="10">
        <f t="shared" si="146"/>
        <v>77</v>
      </c>
      <c r="K79" s="10">
        <f t="shared" si="146"/>
        <v>291</v>
      </c>
      <c r="L79" s="8">
        <f t="shared" ref="L79:N79" si="147">I79-I78</f>
        <v>835</v>
      </c>
      <c r="M79" s="8">
        <f t="shared" si="147"/>
        <v>11</v>
      </c>
      <c r="N79" s="8">
        <f t="shared" si="147"/>
        <v>0</v>
      </c>
      <c r="O79" s="8">
        <v>3</v>
      </c>
      <c r="P79" s="8">
        <v>1</v>
      </c>
      <c r="Q79" s="8">
        <v>13</v>
      </c>
      <c r="R79" s="8">
        <v>9</v>
      </c>
      <c r="S79" s="8">
        <v>11</v>
      </c>
      <c r="T79" s="8">
        <v>4</v>
      </c>
      <c r="U79" s="11">
        <f t="shared" si="121"/>
        <v>6.5</v>
      </c>
      <c r="V79" s="64">
        <f t="shared" si="122"/>
        <v>43.7</v>
      </c>
      <c r="W79" s="4">
        <v>70</v>
      </c>
      <c r="X79" s="4">
        <v>33</v>
      </c>
      <c r="Y79" s="4">
        <v>57</v>
      </c>
      <c r="Z79" s="11">
        <f t="shared" si="123"/>
        <v>53.333333333333336</v>
      </c>
    </row>
    <row r="80" spans="1:29" ht="15">
      <c r="A80" s="130"/>
      <c r="B80" s="60" t="s">
        <v>93</v>
      </c>
      <c r="C80" s="7">
        <v>15</v>
      </c>
      <c r="D80" s="7">
        <v>0</v>
      </c>
      <c r="E80" s="7">
        <v>2</v>
      </c>
      <c r="G80" s="96">
        <v>43894</v>
      </c>
      <c r="H80" s="10" t="str">
        <f t="shared" ref="H80:K80" si="148">B132</f>
        <v>Iran</v>
      </c>
      <c r="I80" s="10">
        <f t="shared" si="148"/>
        <v>2922</v>
      </c>
      <c r="J80" s="10">
        <f t="shared" si="148"/>
        <v>92</v>
      </c>
      <c r="K80" s="10">
        <f t="shared" si="148"/>
        <v>552</v>
      </c>
      <c r="L80" s="8">
        <f t="shared" ref="L80:N80" si="149">I80-I79</f>
        <v>586</v>
      </c>
      <c r="M80" s="8">
        <f t="shared" si="149"/>
        <v>15</v>
      </c>
      <c r="N80" s="8">
        <f t="shared" si="149"/>
        <v>261</v>
      </c>
      <c r="O80" s="8">
        <v>5</v>
      </c>
      <c r="P80" s="8">
        <v>3</v>
      </c>
      <c r="Q80" s="8">
        <v>15</v>
      </c>
      <c r="R80" s="8">
        <v>12</v>
      </c>
      <c r="S80" s="8">
        <v>14</v>
      </c>
      <c r="T80" s="8">
        <v>9</v>
      </c>
      <c r="U80" s="11">
        <f t="shared" si="121"/>
        <v>10.5</v>
      </c>
      <c r="V80" s="64">
        <f t="shared" si="122"/>
        <v>50.9</v>
      </c>
      <c r="W80" s="4">
        <v>64</v>
      </c>
      <c r="X80" s="4">
        <v>29</v>
      </c>
      <c r="Y80" s="4">
        <v>40</v>
      </c>
      <c r="Z80" s="11">
        <f t="shared" si="123"/>
        <v>44.333333333333336</v>
      </c>
    </row>
    <row r="81" spans="1:29">
      <c r="A81" s="101"/>
      <c r="B81" s="16"/>
      <c r="C81" s="16"/>
      <c r="D81" s="16"/>
      <c r="E81" s="16"/>
      <c r="G81" s="96">
        <v>43895</v>
      </c>
      <c r="H81" s="10" t="str">
        <f t="shared" ref="H81:K81" si="150">B141</f>
        <v>Iran</v>
      </c>
      <c r="I81" s="10">
        <f t="shared" si="150"/>
        <v>3513</v>
      </c>
      <c r="J81" s="10">
        <f t="shared" si="150"/>
        <v>107</v>
      </c>
      <c r="K81" s="10">
        <f t="shared" si="150"/>
        <v>739</v>
      </c>
      <c r="L81" s="8">
        <f t="shared" ref="L81:N81" si="151">I81-I80</f>
        <v>591</v>
      </c>
      <c r="M81" s="8">
        <f t="shared" si="151"/>
        <v>15</v>
      </c>
      <c r="N81" s="8">
        <f t="shared" si="151"/>
        <v>187</v>
      </c>
      <c r="O81" s="8">
        <v>9</v>
      </c>
      <c r="P81" s="8">
        <v>6</v>
      </c>
      <c r="Q81" s="8">
        <v>16</v>
      </c>
      <c r="R81" s="8">
        <v>14</v>
      </c>
      <c r="S81" s="8">
        <v>15</v>
      </c>
      <c r="T81" s="8">
        <v>9</v>
      </c>
      <c r="U81" s="11">
        <f t="shared" si="121"/>
        <v>11.5</v>
      </c>
      <c r="V81" s="64">
        <f t="shared" si="122"/>
        <v>52.7</v>
      </c>
      <c r="W81" s="4">
        <v>44</v>
      </c>
      <c r="X81" s="4">
        <v>27</v>
      </c>
      <c r="Y81" s="4">
        <v>36</v>
      </c>
      <c r="Z81" s="11">
        <f t="shared" si="123"/>
        <v>35.666666666666664</v>
      </c>
    </row>
    <row r="82" spans="1:29" ht="15">
      <c r="A82" s="131">
        <v>43889</v>
      </c>
      <c r="B82" s="60" t="s">
        <v>58</v>
      </c>
      <c r="C82" s="7">
        <v>2337</v>
      </c>
      <c r="D82" s="7">
        <v>13</v>
      </c>
      <c r="E82" s="7">
        <v>22</v>
      </c>
      <c r="G82" s="96">
        <v>43896</v>
      </c>
      <c r="H82" s="10" t="str">
        <f t="shared" ref="H82:K82" si="152">B150</f>
        <v>Iran</v>
      </c>
      <c r="I82" s="10">
        <f t="shared" si="152"/>
        <v>4747</v>
      </c>
      <c r="J82" s="10">
        <f t="shared" si="152"/>
        <v>124</v>
      </c>
      <c r="K82" s="10">
        <f t="shared" si="152"/>
        <v>913</v>
      </c>
      <c r="L82" s="8">
        <f t="shared" ref="L82:N82" si="153">I82-I81</f>
        <v>1234</v>
      </c>
      <c r="M82" s="8">
        <f t="shared" si="153"/>
        <v>17</v>
      </c>
      <c r="N82" s="8">
        <f t="shared" si="153"/>
        <v>174</v>
      </c>
      <c r="O82" s="8">
        <v>10</v>
      </c>
      <c r="P82" s="8">
        <v>8</v>
      </c>
      <c r="Q82" s="8">
        <v>18</v>
      </c>
      <c r="R82" s="8">
        <v>16</v>
      </c>
      <c r="S82" s="8">
        <v>17</v>
      </c>
      <c r="T82" s="8">
        <v>13</v>
      </c>
      <c r="U82" s="11">
        <f t="shared" si="121"/>
        <v>14.5</v>
      </c>
      <c r="V82" s="64">
        <f t="shared" si="122"/>
        <v>58.1</v>
      </c>
      <c r="W82" s="4">
        <v>49</v>
      </c>
      <c r="X82" s="4">
        <v>27</v>
      </c>
      <c r="Y82" s="4">
        <v>36</v>
      </c>
      <c r="Z82" s="11">
        <f t="shared" si="123"/>
        <v>37.333333333333336</v>
      </c>
    </row>
    <row r="83" spans="1:29" ht="15">
      <c r="A83" s="130"/>
      <c r="B83" s="60" t="s">
        <v>59</v>
      </c>
      <c r="C83" s="7">
        <v>888</v>
      </c>
      <c r="D83" s="7">
        <v>21</v>
      </c>
      <c r="E83" s="7">
        <v>46</v>
      </c>
      <c r="G83" s="96">
        <v>43897</v>
      </c>
      <c r="H83" s="10" t="str">
        <f t="shared" ref="H83:K83" si="154">B160</f>
        <v>Iran</v>
      </c>
      <c r="I83" s="10">
        <f t="shared" si="154"/>
        <v>5823</v>
      </c>
      <c r="J83" s="10">
        <f t="shared" si="154"/>
        <v>145</v>
      </c>
      <c r="K83" s="10">
        <f t="shared" si="154"/>
        <v>1669</v>
      </c>
      <c r="L83" s="8">
        <f t="shared" ref="L83:N83" si="155">I83-I82</f>
        <v>1076</v>
      </c>
      <c r="M83" s="8">
        <f t="shared" si="155"/>
        <v>21</v>
      </c>
      <c r="N83" s="8">
        <f t="shared" si="155"/>
        <v>756</v>
      </c>
      <c r="O83" s="8">
        <v>13</v>
      </c>
      <c r="P83" s="8">
        <v>9</v>
      </c>
      <c r="Q83" s="8">
        <v>17</v>
      </c>
      <c r="R83" s="8">
        <v>13</v>
      </c>
      <c r="S83" s="8">
        <v>16</v>
      </c>
      <c r="T83" s="8">
        <v>13</v>
      </c>
      <c r="U83" s="11">
        <f t="shared" si="121"/>
        <v>13</v>
      </c>
      <c r="V83" s="64">
        <f t="shared" si="122"/>
        <v>55.4</v>
      </c>
      <c r="W83" s="4">
        <v>46</v>
      </c>
      <c r="X83" s="4">
        <v>25</v>
      </c>
      <c r="Y83" s="4">
        <v>34</v>
      </c>
      <c r="Z83" s="11">
        <f t="shared" si="123"/>
        <v>35</v>
      </c>
    </row>
    <row r="84" spans="1:29" ht="15">
      <c r="A84" s="130"/>
      <c r="B84" s="60" t="s">
        <v>63</v>
      </c>
      <c r="C84" s="7">
        <v>388</v>
      </c>
      <c r="D84" s="7">
        <v>34</v>
      </c>
      <c r="E84" s="7">
        <v>73</v>
      </c>
      <c r="G84" s="96">
        <v>43898</v>
      </c>
      <c r="H84" s="10" t="str">
        <f t="shared" ref="H84:K84" si="156">B169</f>
        <v>Iran</v>
      </c>
      <c r="I84" s="10">
        <f t="shared" si="156"/>
        <v>6566</v>
      </c>
      <c r="J84" s="10">
        <f t="shared" si="156"/>
        <v>194</v>
      </c>
      <c r="K84" s="10">
        <f t="shared" si="156"/>
        <v>2134</v>
      </c>
      <c r="L84" s="8">
        <f t="shared" ref="L84:N84" si="157">I84-I83</f>
        <v>743</v>
      </c>
      <c r="M84" s="8">
        <f t="shared" si="157"/>
        <v>49</v>
      </c>
      <c r="N84" s="8">
        <f t="shared" si="157"/>
        <v>465</v>
      </c>
      <c r="O84" s="8">
        <v>13</v>
      </c>
      <c r="P84" s="8">
        <v>10</v>
      </c>
      <c r="Q84" s="8">
        <v>16</v>
      </c>
      <c r="R84" s="8">
        <v>14</v>
      </c>
      <c r="S84" s="8">
        <v>15</v>
      </c>
      <c r="T84" s="8">
        <v>9</v>
      </c>
      <c r="U84" s="11">
        <f t="shared" si="121"/>
        <v>13.5</v>
      </c>
      <c r="V84" s="64">
        <f t="shared" si="122"/>
        <v>56.3</v>
      </c>
      <c r="W84" s="4">
        <v>22</v>
      </c>
      <c r="X84" s="4">
        <v>23</v>
      </c>
      <c r="Y84" s="4">
        <v>39</v>
      </c>
      <c r="Z84" s="11">
        <f t="shared" si="123"/>
        <v>28</v>
      </c>
    </row>
    <row r="85" spans="1:29">
      <c r="A85" s="130"/>
      <c r="B85" s="60"/>
      <c r="C85" s="7"/>
      <c r="D85" s="7"/>
      <c r="E85" s="7"/>
      <c r="G85" s="96">
        <v>43899</v>
      </c>
      <c r="I85" s="65">
        <f t="shared" ref="I85:K85" si="158">C178</f>
        <v>7161</v>
      </c>
      <c r="J85" s="65">
        <f t="shared" si="158"/>
        <v>237</v>
      </c>
      <c r="K85" s="65">
        <f t="shared" si="158"/>
        <v>2394</v>
      </c>
      <c r="L85" s="8">
        <f t="shared" ref="L85:N85" si="159">I85-I84</f>
        <v>595</v>
      </c>
      <c r="M85" s="8">
        <f t="shared" si="159"/>
        <v>43</v>
      </c>
      <c r="N85" s="8">
        <f t="shared" si="159"/>
        <v>260</v>
      </c>
      <c r="O85" s="4">
        <v>11</v>
      </c>
      <c r="P85" s="4">
        <v>6</v>
      </c>
      <c r="Q85" s="4">
        <v>16</v>
      </c>
      <c r="R85" s="4">
        <v>14</v>
      </c>
      <c r="S85" s="4">
        <v>15</v>
      </c>
      <c r="T85" s="4">
        <v>9</v>
      </c>
      <c r="U85" s="11">
        <f t="shared" si="121"/>
        <v>12.5</v>
      </c>
      <c r="V85" s="64">
        <f t="shared" si="122"/>
        <v>54.5</v>
      </c>
      <c r="W85" s="102">
        <v>30</v>
      </c>
      <c r="X85" s="102">
        <v>16</v>
      </c>
      <c r="Y85" s="103">
        <v>25</v>
      </c>
      <c r="Z85" s="11">
        <f t="shared" si="123"/>
        <v>23.666666666666668</v>
      </c>
    </row>
    <row r="86" spans="1:29">
      <c r="A86" s="130"/>
      <c r="B86" s="60" t="s">
        <v>60</v>
      </c>
      <c r="C86" s="7">
        <v>228</v>
      </c>
      <c r="D86" s="7">
        <v>4</v>
      </c>
      <c r="E86" s="7">
        <v>22</v>
      </c>
      <c r="W86" s="5"/>
      <c r="X86" s="5"/>
      <c r="Y86" s="6"/>
    </row>
    <row r="87" spans="1:29">
      <c r="A87" s="130"/>
      <c r="B87" s="60" t="s">
        <v>61</v>
      </c>
      <c r="C87" s="7">
        <v>93</v>
      </c>
      <c r="D87" s="7">
        <v>0</v>
      </c>
      <c r="E87" s="7">
        <v>62</v>
      </c>
      <c r="G87" s="8" t="s">
        <v>64</v>
      </c>
      <c r="H87" s="2" t="s">
        <v>88</v>
      </c>
      <c r="I87" s="2" t="s">
        <v>3</v>
      </c>
      <c r="J87" s="2" t="s">
        <v>4</v>
      </c>
      <c r="K87" s="2" t="s">
        <v>5</v>
      </c>
      <c r="L87" s="3" t="s">
        <v>65</v>
      </c>
      <c r="M87" s="3" t="s">
        <v>66</v>
      </c>
      <c r="N87" s="3" t="s">
        <v>89</v>
      </c>
      <c r="O87" s="3" t="s">
        <v>6</v>
      </c>
      <c r="P87" s="3" t="s">
        <v>7</v>
      </c>
      <c r="Q87" s="3" t="s">
        <v>6</v>
      </c>
      <c r="R87" s="3" t="s">
        <v>7</v>
      </c>
      <c r="S87" s="3" t="s">
        <v>6</v>
      </c>
      <c r="T87" s="3" t="s">
        <v>7</v>
      </c>
      <c r="U87" s="4" t="s">
        <v>14</v>
      </c>
      <c r="V87" s="4" t="s">
        <v>15</v>
      </c>
      <c r="W87" s="5" t="s">
        <v>9</v>
      </c>
      <c r="X87" s="5" t="s">
        <v>10</v>
      </c>
      <c r="Y87" s="6" t="s">
        <v>11</v>
      </c>
      <c r="Z87" s="4" t="s">
        <v>16</v>
      </c>
    </row>
    <row r="88" spans="1:29" ht="15">
      <c r="A88" s="130"/>
      <c r="B88" s="60" t="s">
        <v>68</v>
      </c>
      <c r="C88" s="7">
        <v>57</v>
      </c>
      <c r="D88" s="7">
        <v>2</v>
      </c>
      <c r="E88" s="7">
        <v>11</v>
      </c>
      <c r="G88" s="96">
        <v>43881</v>
      </c>
      <c r="H88" s="10" t="str">
        <f t="shared" ref="H88:K88" si="160">B21</f>
        <v>France</v>
      </c>
      <c r="I88" s="10">
        <f t="shared" si="160"/>
        <v>12</v>
      </c>
      <c r="J88" s="10">
        <f t="shared" si="160"/>
        <v>1</v>
      </c>
      <c r="K88" s="10">
        <f t="shared" si="160"/>
        <v>4</v>
      </c>
      <c r="L88" s="8"/>
      <c r="M88" s="8"/>
      <c r="N88" s="8"/>
      <c r="O88" s="8">
        <v>8</v>
      </c>
      <c r="P88" s="8">
        <v>7</v>
      </c>
      <c r="Q88" s="8">
        <v>10</v>
      </c>
      <c r="R88" s="8">
        <v>9</v>
      </c>
      <c r="S88" s="8">
        <v>10</v>
      </c>
      <c r="T88" s="8">
        <v>4</v>
      </c>
      <c r="U88" s="11">
        <f t="shared" ref="U88:U106" si="161">MEDIAN(O88:T88)</f>
        <v>8.5</v>
      </c>
      <c r="V88" s="64">
        <f t="shared" ref="V88:V106" si="162">(U88*9/5)+32</f>
        <v>47.3</v>
      </c>
      <c r="W88" s="79">
        <v>92</v>
      </c>
      <c r="X88" s="110">
        <v>80</v>
      </c>
      <c r="Y88" s="4">
        <v>87</v>
      </c>
      <c r="Z88" s="11">
        <f>AVERAGE(X88:Y88)</f>
        <v>83.5</v>
      </c>
    </row>
    <row r="89" spans="1:29" ht="15">
      <c r="A89" s="130"/>
      <c r="B89" s="60" t="s">
        <v>91</v>
      </c>
      <c r="C89" s="7">
        <v>48</v>
      </c>
      <c r="D89" s="7">
        <v>0</v>
      </c>
      <c r="E89" s="7">
        <v>16</v>
      </c>
      <c r="G89" s="96">
        <v>43882</v>
      </c>
      <c r="H89" s="10" t="str">
        <f t="shared" ref="H89:K89" si="163">B31</f>
        <v>France</v>
      </c>
      <c r="I89" s="10">
        <f t="shared" si="163"/>
        <v>12</v>
      </c>
      <c r="J89" s="10">
        <f t="shared" si="163"/>
        <v>1</v>
      </c>
      <c r="K89" s="10">
        <f t="shared" si="163"/>
        <v>4</v>
      </c>
      <c r="L89" s="8">
        <f t="shared" ref="L89:N89" si="164">I89-I88</f>
        <v>0</v>
      </c>
      <c r="M89" s="8">
        <f t="shared" si="164"/>
        <v>0</v>
      </c>
      <c r="N89" s="8">
        <f t="shared" si="164"/>
        <v>0</v>
      </c>
      <c r="O89" s="8">
        <v>4</v>
      </c>
      <c r="P89" s="8">
        <v>2</v>
      </c>
      <c r="Q89" s="8">
        <v>9</v>
      </c>
      <c r="R89" s="8">
        <v>8</v>
      </c>
      <c r="S89" s="8">
        <v>8</v>
      </c>
      <c r="T89" s="8">
        <v>6</v>
      </c>
      <c r="U89" s="11">
        <f t="shared" si="161"/>
        <v>7</v>
      </c>
      <c r="V89" s="64">
        <f t="shared" si="162"/>
        <v>44.6</v>
      </c>
      <c r="W89" s="4">
        <v>92</v>
      </c>
      <c r="X89" s="4">
        <v>63</v>
      </c>
      <c r="Y89" s="4">
        <v>72</v>
      </c>
      <c r="Z89" s="11">
        <f t="shared" ref="Z89:Z106" si="165">AVERAGE(W89:Y89)</f>
        <v>75.666666666666671</v>
      </c>
    </row>
    <row r="90" spans="1:29" ht="15">
      <c r="A90" s="130"/>
      <c r="B90" s="60" t="s">
        <v>93</v>
      </c>
      <c r="C90" s="7">
        <v>32</v>
      </c>
      <c r="D90" s="7">
        <v>0</v>
      </c>
      <c r="E90" s="7">
        <v>2</v>
      </c>
      <c r="G90" s="96">
        <v>43883</v>
      </c>
      <c r="H90" s="10" t="str">
        <f t="shared" ref="H90:K90" si="166">B40</f>
        <v>France</v>
      </c>
      <c r="I90" s="10">
        <f t="shared" si="166"/>
        <v>12</v>
      </c>
      <c r="J90" s="10">
        <f t="shared" si="166"/>
        <v>1</v>
      </c>
      <c r="K90" s="10">
        <f t="shared" si="166"/>
        <v>4</v>
      </c>
      <c r="L90" s="8">
        <f t="shared" ref="L90:N90" si="167">I90-I89</f>
        <v>0</v>
      </c>
      <c r="M90" s="8">
        <f t="shared" si="167"/>
        <v>0</v>
      </c>
      <c r="N90" s="8">
        <f t="shared" si="167"/>
        <v>0</v>
      </c>
      <c r="O90" s="8">
        <v>6</v>
      </c>
      <c r="P90" s="8">
        <v>4</v>
      </c>
      <c r="Q90" s="8">
        <v>12</v>
      </c>
      <c r="R90" s="8">
        <v>10</v>
      </c>
      <c r="S90" s="8">
        <v>12</v>
      </c>
      <c r="T90" s="8">
        <v>10</v>
      </c>
      <c r="U90" s="11">
        <f t="shared" si="161"/>
        <v>10</v>
      </c>
      <c r="V90" s="64">
        <f t="shared" si="162"/>
        <v>50</v>
      </c>
      <c r="W90" s="4">
        <v>82</v>
      </c>
      <c r="X90" s="4">
        <v>72</v>
      </c>
      <c r="Y90" s="4">
        <v>81</v>
      </c>
      <c r="Z90" s="11">
        <f t="shared" si="165"/>
        <v>78.333333333333329</v>
      </c>
    </row>
    <row r="91" spans="1:29">
      <c r="A91" s="101"/>
      <c r="B91" s="16"/>
      <c r="C91" s="16"/>
      <c r="D91" s="16"/>
      <c r="E91" s="16"/>
      <c r="G91" s="96">
        <v>43884</v>
      </c>
      <c r="H91" s="10" t="str">
        <f t="shared" ref="H91:K91" si="168">B50</f>
        <v>France</v>
      </c>
      <c r="I91" s="10">
        <f t="shared" si="168"/>
        <v>12</v>
      </c>
      <c r="J91" s="10">
        <f t="shared" si="168"/>
        <v>1</v>
      </c>
      <c r="K91" s="10">
        <f t="shared" si="168"/>
        <v>4</v>
      </c>
      <c r="L91" s="8">
        <f t="shared" ref="L91:N91" si="169">I91-I90</f>
        <v>0</v>
      </c>
      <c r="M91" s="8">
        <f t="shared" si="169"/>
        <v>0</v>
      </c>
      <c r="N91" s="8">
        <f t="shared" si="169"/>
        <v>0</v>
      </c>
      <c r="O91" s="8">
        <v>10</v>
      </c>
      <c r="P91" s="8">
        <v>9</v>
      </c>
      <c r="Q91" s="8">
        <v>12</v>
      </c>
      <c r="R91" s="8">
        <v>11</v>
      </c>
      <c r="S91" s="8">
        <v>12</v>
      </c>
      <c r="T91" s="8">
        <v>11</v>
      </c>
      <c r="U91" s="11">
        <f t="shared" si="161"/>
        <v>11</v>
      </c>
      <c r="V91" s="64">
        <f t="shared" si="162"/>
        <v>51.8</v>
      </c>
      <c r="W91" s="4">
        <v>92</v>
      </c>
      <c r="X91" s="4">
        <v>88</v>
      </c>
      <c r="Y91" s="4">
        <v>97</v>
      </c>
      <c r="Z91" s="11">
        <f t="shared" si="165"/>
        <v>92.333333333333329</v>
      </c>
    </row>
    <row r="92" spans="1:29" ht="15">
      <c r="A92" s="131">
        <v>43890</v>
      </c>
      <c r="B92" s="60" t="s">
        <v>58</v>
      </c>
      <c r="C92" s="7">
        <v>3150</v>
      </c>
      <c r="D92" s="7">
        <v>16</v>
      </c>
      <c r="E92" s="7">
        <v>27</v>
      </c>
      <c r="G92" s="96">
        <v>43885</v>
      </c>
      <c r="H92" s="10" t="str">
        <f t="shared" ref="H92:K92" si="170">B59</f>
        <v>France</v>
      </c>
      <c r="I92" s="10">
        <f t="shared" si="170"/>
        <v>14</v>
      </c>
      <c r="J92" s="10">
        <f t="shared" si="170"/>
        <v>1</v>
      </c>
      <c r="K92" s="10">
        <f t="shared" si="170"/>
        <v>11</v>
      </c>
      <c r="L92" s="8">
        <f t="shared" ref="L92:N92" si="171">I92-I91</f>
        <v>2</v>
      </c>
      <c r="M92" s="8">
        <f t="shared" si="171"/>
        <v>0</v>
      </c>
      <c r="N92" s="8">
        <f t="shared" si="171"/>
        <v>7</v>
      </c>
      <c r="O92" s="8">
        <v>11</v>
      </c>
      <c r="P92" s="8">
        <v>10</v>
      </c>
      <c r="Q92" s="8">
        <v>12</v>
      </c>
      <c r="R92" s="8">
        <v>11</v>
      </c>
      <c r="S92" s="8">
        <v>12</v>
      </c>
      <c r="T92" s="8">
        <v>9</v>
      </c>
      <c r="U92" s="11">
        <f t="shared" si="161"/>
        <v>11</v>
      </c>
      <c r="V92" s="64">
        <f t="shared" si="162"/>
        <v>51.8</v>
      </c>
      <c r="W92" s="4">
        <v>97</v>
      </c>
      <c r="X92" s="4">
        <v>80</v>
      </c>
      <c r="Y92" s="4">
        <v>84</v>
      </c>
      <c r="Z92" s="11">
        <f t="shared" si="165"/>
        <v>87</v>
      </c>
      <c r="AB92" s="111" t="s">
        <v>107</v>
      </c>
      <c r="AC92" s="104" t="s">
        <v>108</v>
      </c>
    </row>
    <row r="93" spans="1:29" ht="15">
      <c r="A93" s="130"/>
      <c r="B93" s="60" t="s">
        <v>59</v>
      </c>
      <c r="C93" s="7">
        <v>1128</v>
      </c>
      <c r="D93" s="7">
        <v>29</v>
      </c>
      <c r="E93" s="7">
        <v>46</v>
      </c>
      <c r="G93" s="96">
        <v>43886</v>
      </c>
      <c r="H93" s="10" t="str">
        <f t="shared" ref="H93:K93" si="172">B70</f>
        <v>France</v>
      </c>
      <c r="I93" s="10">
        <f t="shared" si="172"/>
        <v>18</v>
      </c>
      <c r="J93" s="10">
        <f t="shared" si="172"/>
        <v>2</v>
      </c>
      <c r="K93" s="10">
        <f t="shared" si="172"/>
        <v>11</v>
      </c>
      <c r="L93" s="8">
        <f t="shared" ref="L93:N93" si="173">I93-I92</f>
        <v>4</v>
      </c>
      <c r="M93" s="8">
        <f t="shared" si="173"/>
        <v>1</v>
      </c>
      <c r="N93" s="8">
        <f t="shared" si="173"/>
        <v>0</v>
      </c>
      <c r="O93" s="8">
        <v>9</v>
      </c>
      <c r="P93" s="8">
        <v>7</v>
      </c>
      <c r="Q93" s="8">
        <v>10</v>
      </c>
      <c r="R93" s="8">
        <v>6</v>
      </c>
      <c r="S93" s="8">
        <v>7</v>
      </c>
      <c r="T93" s="8">
        <v>3</v>
      </c>
      <c r="U93" s="11">
        <f t="shared" si="161"/>
        <v>7</v>
      </c>
      <c r="V93" s="64">
        <f t="shared" si="162"/>
        <v>44.6</v>
      </c>
      <c r="W93" s="4">
        <v>94</v>
      </c>
      <c r="X93" s="4">
        <v>77</v>
      </c>
      <c r="Y93" s="4">
        <v>83</v>
      </c>
      <c r="Z93" s="11">
        <f t="shared" si="165"/>
        <v>84.666666666666671</v>
      </c>
      <c r="AB93" s="112" t="s">
        <v>109</v>
      </c>
      <c r="AC93" s="104" t="s">
        <v>110</v>
      </c>
    </row>
    <row r="94" spans="1:29" ht="15">
      <c r="A94" s="130"/>
      <c r="B94" s="60" t="s">
        <v>63</v>
      </c>
      <c r="C94" s="7">
        <v>593</v>
      </c>
      <c r="D94" s="7">
        <v>43</v>
      </c>
      <c r="E94" s="7">
        <v>123</v>
      </c>
      <c r="G94" s="96">
        <v>43887</v>
      </c>
      <c r="H94" s="10" t="str">
        <f t="shared" ref="H94:K94" si="174">B79</f>
        <v>France</v>
      </c>
      <c r="I94" s="10">
        <f t="shared" si="174"/>
        <v>38</v>
      </c>
      <c r="J94" s="10">
        <f t="shared" si="174"/>
        <v>2</v>
      </c>
      <c r="K94" s="10">
        <f t="shared" si="174"/>
        <v>11</v>
      </c>
      <c r="L94" s="8">
        <f t="shared" ref="L94:N94" si="175">I94-I93</f>
        <v>20</v>
      </c>
      <c r="M94" s="8">
        <f t="shared" si="175"/>
        <v>0</v>
      </c>
      <c r="N94" s="8">
        <f t="shared" si="175"/>
        <v>0</v>
      </c>
      <c r="O94" s="8">
        <v>4</v>
      </c>
      <c r="P94" s="8">
        <v>2</v>
      </c>
      <c r="Q94" s="8">
        <v>6</v>
      </c>
      <c r="R94" s="8">
        <v>4</v>
      </c>
      <c r="S94" s="8">
        <v>6</v>
      </c>
      <c r="T94" s="8">
        <v>3</v>
      </c>
      <c r="U94" s="11">
        <f t="shared" si="161"/>
        <v>4</v>
      </c>
      <c r="V94" s="64">
        <f t="shared" si="162"/>
        <v>39.200000000000003</v>
      </c>
      <c r="W94" s="4">
        <v>83</v>
      </c>
      <c r="X94" s="4">
        <v>81</v>
      </c>
      <c r="Y94" s="4">
        <v>79</v>
      </c>
      <c r="Z94" s="11">
        <f t="shared" si="165"/>
        <v>81</v>
      </c>
    </row>
    <row r="95" spans="1:29" ht="15">
      <c r="A95" s="130"/>
      <c r="B95" s="60" t="s">
        <v>60</v>
      </c>
      <c r="C95" s="7">
        <v>241</v>
      </c>
      <c r="D95" s="7">
        <v>5</v>
      </c>
      <c r="E95" s="7">
        <v>32</v>
      </c>
      <c r="G95" s="96">
        <v>43888</v>
      </c>
      <c r="H95" s="10" t="str">
        <f t="shared" ref="H95:K95" si="176">B88</f>
        <v>France</v>
      </c>
      <c r="I95" s="10">
        <f t="shared" si="176"/>
        <v>57</v>
      </c>
      <c r="J95" s="10">
        <f t="shared" si="176"/>
        <v>2</v>
      </c>
      <c r="K95" s="10">
        <f t="shared" si="176"/>
        <v>11</v>
      </c>
      <c r="L95" s="8">
        <f t="shared" ref="L95:N95" si="177">I95-I94</f>
        <v>19</v>
      </c>
      <c r="M95" s="8">
        <f t="shared" si="177"/>
        <v>0</v>
      </c>
      <c r="N95" s="8">
        <f t="shared" si="177"/>
        <v>0</v>
      </c>
      <c r="O95" s="8">
        <v>3</v>
      </c>
      <c r="P95" s="8">
        <v>2</v>
      </c>
      <c r="Q95" s="8">
        <v>11</v>
      </c>
      <c r="R95" s="8">
        <v>6</v>
      </c>
      <c r="S95" s="8">
        <v>6</v>
      </c>
      <c r="T95" s="8">
        <v>2</v>
      </c>
      <c r="U95" s="11">
        <f t="shared" si="161"/>
        <v>4.5</v>
      </c>
      <c r="V95" s="64">
        <f t="shared" si="162"/>
        <v>40.1</v>
      </c>
      <c r="W95" s="4">
        <v>87</v>
      </c>
      <c r="X95" s="4">
        <v>77</v>
      </c>
      <c r="Y95" s="4">
        <v>77</v>
      </c>
      <c r="Z95" s="11">
        <f t="shared" si="165"/>
        <v>80.333333333333329</v>
      </c>
    </row>
    <row r="96" spans="1:29" ht="15">
      <c r="A96" s="130"/>
      <c r="B96" s="60" t="s">
        <v>61</v>
      </c>
      <c r="C96" s="7">
        <v>102</v>
      </c>
      <c r="D96" s="7">
        <v>0</v>
      </c>
      <c r="E96" s="7">
        <v>72</v>
      </c>
      <c r="G96" s="96">
        <v>43889</v>
      </c>
      <c r="H96" s="10" t="str">
        <f t="shared" ref="H96:K96" si="178">B97</f>
        <v>France</v>
      </c>
      <c r="I96" s="10">
        <f t="shared" si="178"/>
        <v>100</v>
      </c>
      <c r="J96" s="10">
        <f t="shared" si="178"/>
        <v>2</v>
      </c>
      <c r="K96" s="10">
        <f t="shared" si="178"/>
        <v>12</v>
      </c>
      <c r="L96" s="8">
        <f t="shared" ref="L96:N96" si="179">I96-I95</f>
        <v>43</v>
      </c>
      <c r="M96" s="8">
        <f t="shared" si="179"/>
        <v>0</v>
      </c>
      <c r="N96" s="8">
        <f t="shared" si="179"/>
        <v>1</v>
      </c>
      <c r="O96" s="8">
        <v>2</v>
      </c>
      <c r="P96" s="8">
        <v>-1</v>
      </c>
      <c r="Q96" s="8">
        <v>8</v>
      </c>
      <c r="R96" s="8">
        <v>6</v>
      </c>
      <c r="S96" s="8">
        <v>10</v>
      </c>
      <c r="T96" s="8">
        <v>8</v>
      </c>
      <c r="U96" s="11">
        <f t="shared" si="161"/>
        <v>7</v>
      </c>
      <c r="V96" s="64">
        <f t="shared" si="162"/>
        <v>44.6</v>
      </c>
      <c r="W96" s="4">
        <v>91</v>
      </c>
      <c r="X96" s="4">
        <v>83</v>
      </c>
      <c r="Y96" s="4">
        <v>99</v>
      </c>
      <c r="Z96" s="11">
        <f t="shared" si="165"/>
        <v>91</v>
      </c>
    </row>
    <row r="97" spans="1:26" ht="15">
      <c r="A97" s="130"/>
      <c r="B97" s="60" t="s">
        <v>68</v>
      </c>
      <c r="C97" s="7">
        <v>100</v>
      </c>
      <c r="D97" s="7">
        <v>2</v>
      </c>
      <c r="E97" s="7">
        <v>12</v>
      </c>
      <c r="G97" s="96">
        <v>43890</v>
      </c>
      <c r="H97" s="10" t="str">
        <f t="shared" ref="H97:K97" si="180">B105</f>
        <v>France</v>
      </c>
      <c r="I97" s="10">
        <f t="shared" si="180"/>
        <v>130</v>
      </c>
      <c r="J97" s="10">
        <f t="shared" si="180"/>
        <v>2</v>
      </c>
      <c r="K97" s="10">
        <f t="shared" si="180"/>
        <v>12</v>
      </c>
      <c r="L97" s="8">
        <f t="shared" ref="L97:N97" si="181">I97-I96</f>
        <v>30</v>
      </c>
      <c r="M97" s="8">
        <f t="shared" si="181"/>
        <v>0</v>
      </c>
      <c r="N97" s="8">
        <f t="shared" si="181"/>
        <v>0</v>
      </c>
      <c r="O97" s="8">
        <v>10</v>
      </c>
      <c r="P97" s="8">
        <v>9</v>
      </c>
      <c r="Q97" s="8">
        <v>10</v>
      </c>
      <c r="R97" s="8">
        <v>6</v>
      </c>
      <c r="S97" s="8">
        <v>9</v>
      </c>
      <c r="T97" s="8">
        <v>6</v>
      </c>
      <c r="U97" s="11">
        <f t="shared" si="161"/>
        <v>9</v>
      </c>
      <c r="V97" s="64">
        <f t="shared" si="162"/>
        <v>48.2</v>
      </c>
      <c r="W97" s="4">
        <v>89</v>
      </c>
      <c r="X97" s="4">
        <v>73</v>
      </c>
      <c r="Y97" s="4">
        <v>76</v>
      </c>
      <c r="Z97" s="11">
        <f t="shared" si="165"/>
        <v>79.333333333333329</v>
      </c>
    </row>
    <row r="98" spans="1:26" ht="15">
      <c r="A98" s="130"/>
      <c r="B98" s="60" t="s">
        <v>91</v>
      </c>
      <c r="C98" s="7">
        <v>79</v>
      </c>
      <c r="D98" s="7">
        <v>0</v>
      </c>
      <c r="E98" s="7">
        <v>16</v>
      </c>
      <c r="G98" s="96">
        <v>43891</v>
      </c>
      <c r="H98" s="10" t="str">
        <f t="shared" ref="H98:K98" si="182">B115</f>
        <v>France</v>
      </c>
      <c r="I98" s="10">
        <f t="shared" si="182"/>
        <v>191</v>
      </c>
      <c r="J98" s="10">
        <f t="shared" si="182"/>
        <v>3</v>
      </c>
      <c r="K98" s="10">
        <f t="shared" si="182"/>
        <v>12</v>
      </c>
      <c r="L98" s="8">
        <f t="shared" ref="L98:N98" si="183">I98-I97</f>
        <v>61</v>
      </c>
      <c r="M98" s="8">
        <f t="shared" si="183"/>
        <v>1</v>
      </c>
      <c r="N98" s="8">
        <f t="shared" si="183"/>
        <v>0</v>
      </c>
      <c r="O98" s="8">
        <v>7</v>
      </c>
      <c r="P98" s="8">
        <v>6</v>
      </c>
      <c r="Q98" s="8">
        <v>8</v>
      </c>
      <c r="R98" s="8">
        <v>1</v>
      </c>
      <c r="S98" s="8">
        <v>5</v>
      </c>
      <c r="T98" s="8">
        <v>2</v>
      </c>
      <c r="U98" s="11">
        <f t="shared" si="161"/>
        <v>5.5</v>
      </c>
      <c r="V98" s="64">
        <f t="shared" si="162"/>
        <v>41.9</v>
      </c>
      <c r="W98" s="4">
        <v>81</v>
      </c>
      <c r="X98" s="4">
        <v>95</v>
      </c>
      <c r="Y98" s="4">
        <v>95</v>
      </c>
      <c r="Z98" s="11">
        <f t="shared" si="165"/>
        <v>90.333333333333329</v>
      </c>
    </row>
    <row r="99" spans="1:26" ht="15">
      <c r="A99" s="130"/>
      <c r="B99" s="60" t="s">
        <v>93</v>
      </c>
      <c r="C99" s="7">
        <v>45</v>
      </c>
      <c r="D99" s="7">
        <v>0</v>
      </c>
      <c r="E99" s="7">
        <v>2</v>
      </c>
      <c r="G99" s="96">
        <v>43892</v>
      </c>
      <c r="H99" s="10" t="str">
        <f t="shared" ref="H99:K99" si="184">B124</f>
        <v>France</v>
      </c>
      <c r="I99" s="10">
        <f t="shared" si="184"/>
        <v>204</v>
      </c>
      <c r="J99" s="10">
        <f t="shared" si="184"/>
        <v>4</v>
      </c>
      <c r="K99" s="10">
        <f t="shared" si="184"/>
        <v>12</v>
      </c>
      <c r="L99" s="8">
        <f t="shared" ref="L99:N99" si="185">I99-I98</f>
        <v>13</v>
      </c>
      <c r="M99" s="8">
        <f t="shared" si="185"/>
        <v>1</v>
      </c>
      <c r="N99" s="8">
        <f t="shared" si="185"/>
        <v>0</v>
      </c>
      <c r="O99" s="8">
        <v>6</v>
      </c>
      <c r="P99" s="8">
        <v>5</v>
      </c>
      <c r="Q99" s="8">
        <v>9</v>
      </c>
      <c r="R99" s="8">
        <v>6</v>
      </c>
      <c r="S99" s="8">
        <v>6</v>
      </c>
      <c r="T99" s="8">
        <v>3</v>
      </c>
      <c r="U99" s="11">
        <f t="shared" si="161"/>
        <v>6</v>
      </c>
      <c r="V99" s="64">
        <f t="shared" si="162"/>
        <v>42.8</v>
      </c>
      <c r="W99" s="4">
        <v>94</v>
      </c>
      <c r="X99" s="4">
        <v>85</v>
      </c>
      <c r="Y99" s="4">
        <v>82</v>
      </c>
      <c r="Z99" s="11">
        <f t="shared" si="165"/>
        <v>87</v>
      </c>
    </row>
    <row r="100" spans="1:26">
      <c r="A100" s="101"/>
      <c r="B100" s="16"/>
      <c r="C100" s="16"/>
      <c r="D100" s="16"/>
      <c r="E100" s="16"/>
      <c r="G100" s="96">
        <v>43893</v>
      </c>
      <c r="H100" s="10" t="str">
        <f t="shared" ref="H100:K100" si="186">B134</f>
        <v>France</v>
      </c>
      <c r="I100" s="10">
        <f t="shared" si="186"/>
        <v>285</v>
      </c>
      <c r="J100" s="10">
        <f t="shared" si="186"/>
        <v>4</v>
      </c>
      <c r="K100" s="10">
        <f t="shared" si="186"/>
        <v>12</v>
      </c>
      <c r="L100" s="8">
        <f t="shared" ref="L100:N100" si="187">I100-I99</f>
        <v>81</v>
      </c>
      <c r="M100" s="8">
        <f t="shared" si="187"/>
        <v>0</v>
      </c>
      <c r="N100" s="8">
        <f t="shared" si="187"/>
        <v>0</v>
      </c>
      <c r="O100" s="8">
        <v>3</v>
      </c>
      <c r="P100" s="8">
        <v>2</v>
      </c>
      <c r="Q100" s="8">
        <v>8</v>
      </c>
      <c r="R100" s="8">
        <v>5</v>
      </c>
      <c r="S100" s="8">
        <v>7</v>
      </c>
      <c r="T100" s="8">
        <v>2</v>
      </c>
      <c r="U100" s="11">
        <f t="shared" si="161"/>
        <v>4</v>
      </c>
      <c r="V100" s="64">
        <f t="shared" si="162"/>
        <v>39.200000000000003</v>
      </c>
      <c r="W100" s="4">
        <v>89</v>
      </c>
      <c r="X100" s="4">
        <v>71</v>
      </c>
      <c r="Y100" s="4">
        <v>86</v>
      </c>
      <c r="Z100" s="11">
        <f t="shared" si="165"/>
        <v>82</v>
      </c>
    </row>
    <row r="101" spans="1:26" ht="15">
      <c r="A101" s="129">
        <v>43891</v>
      </c>
      <c r="B101" s="60" t="s">
        <v>58</v>
      </c>
      <c r="C101" s="7">
        <v>3736</v>
      </c>
      <c r="D101" s="7">
        <v>17</v>
      </c>
      <c r="E101" s="7">
        <v>30</v>
      </c>
      <c r="G101" s="96">
        <v>43894</v>
      </c>
      <c r="H101" s="10" t="str">
        <f t="shared" ref="H101:K101" si="188">B142</f>
        <v>France</v>
      </c>
      <c r="I101" s="10">
        <f t="shared" si="188"/>
        <v>377</v>
      </c>
      <c r="J101" s="10">
        <f t="shared" si="188"/>
        <v>6</v>
      </c>
      <c r="K101" s="10">
        <f t="shared" si="188"/>
        <v>12</v>
      </c>
      <c r="L101" s="8">
        <f t="shared" ref="L101:N101" si="189">I101-I100</f>
        <v>92</v>
      </c>
      <c r="M101" s="8">
        <f t="shared" si="189"/>
        <v>2</v>
      </c>
      <c r="N101" s="8">
        <f t="shared" si="189"/>
        <v>0</v>
      </c>
      <c r="O101" s="8">
        <v>3</v>
      </c>
      <c r="P101" s="8">
        <v>2</v>
      </c>
      <c r="Q101" s="8">
        <v>7</v>
      </c>
      <c r="R101" s="8">
        <v>6</v>
      </c>
      <c r="S101" s="8">
        <v>8</v>
      </c>
      <c r="T101" s="8">
        <v>6</v>
      </c>
      <c r="U101" s="11">
        <f t="shared" si="161"/>
        <v>6</v>
      </c>
      <c r="V101" s="64">
        <f t="shared" si="162"/>
        <v>42.8</v>
      </c>
      <c r="W101" s="4">
        <v>91</v>
      </c>
      <c r="X101" s="4">
        <v>87</v>
      </c>
      <c r="Y101" s="4">
        <v>97</v>
      </c>
      <c r="Z101" s="11">
        <f t="shared" si="165"/>
        <v>91.666666666666671</v>
      </c>
    </row>
    <row r="102" spans="1:26" ht="15">
      <c r="A102" s="130"/>
      <c r="B102" s="60" t="s">
        <v>59</v>
      </c>
      <c r="C102" s="7">
        <v>1694</v>
      </c>
      <c r="D102" s="7">
        <v>34</v>
      </c>
      <c r="E102" s="7">
        <v>83</v>
      </c>
      <c r="G102" s="96">
        <v>43895</v>
      </c>
      <c r="H102" s="10" t="str">
        <f t="shared" ref="H102:K102" si="190">B153</f>
        <v>France</v>
      </c>
      <c r="I102" s="10">
        <f t="shared" si="190"/>
        <v>653</v>
      </c>
      <c r="J102" s="10">
        <f t="shared" si="190"/>
        <v>9</v>
      </c>
      <c r="K102" s="10">
        <f t="shared" si="190"/>
        <v>12</v>
      </c>
      <c r="L102" s="8">
        <f t="shared" ref="L102:N102" si="191">I102-I101</f>
        <v>276</v>
      </c>
      <c r="M102" s="8">
        <f t="shared" si="191"/>
        <v>3</v>
      </c>
      <c r="N102" s="8">
        <f t="shared" si="191"/>
        <v>0</v>
      </c>
      <c r="O102" s="8">
        <v>8</v>
      </c>
      <c r="P102" s="8">
        <v>8</v>
      </c>
      <c r="Q102" s="8">
        <v>12</v>
      </c>
      <c r="R102" s="8">
        <v>9</v>
      </c>
      <c r="S102" s="8">
        <v>9</v>
      </c>
      <c r="T102" s="8">
        <v>5</v>
      </c>
      <c r="U102" s="11">
        <f t="shared" si="161"/>
        <v>8.5</v>
      </c>
      <c r="V102" s="64">
        <f t="shared" si="162"/>
        <v>47.3</v>
      </c>
      <c r="W102" s="4">
        <v>99</v>
      </c>
      <c r="X102" s="4">
        <v>89</v>
      </c>
      <c r="Y102" s="4">
        <v>90</v>
      </c>
      <c r="Z102" s="11">
        <f t="shared" si="165"/>
        <v>92.666666666666671</v>
      </c>
    </row>
    <row r="103" spans="1:26" ht="15">
      <c r="A103" s="130"/>
      <c r="B103" s="60" t="s">
        <v>63</v>
      </c>
      <c r="C103" s="7">
        <v>978</v>
      </c>
      <c r="D103" s="7">
        <v>54</v>
      </c>
      <c r="E103" s="7">
        <v>175</v>
      </c>
      <c r="G103" s="96">
        <v>43896</v>
      </c>
      <c r="H103" s="10" t="str">
        <f t="shared" ref="H103:K103" si="192">B153</f>
        <v>France</v>
      </c>
      <c r="I103" s="10">
        <f t="shared" si="192"/>
        <v>653</v>
      </c>
      <c r="J103" s="10">
        <f t="shared" si="192"/>
        <v>9</v>
      </c>
      <c r="K103" s="10">
        <f t="shared" si="192"/>
        <v>12</v>
      </c>
      <c r="L103" s="8">
        <f t="shared" ref="L103:N103" si="193">I103-I102</f>
        <v>0</v>
      </c>
      <c r="M103" s="8">
        <f t="shared" si="193"/>
        <v>0</v>
      </c>
      <c r="N103" s="8">
        <f t="shared" si="193"/>
        <v>0</v>
      </c>
      <c r="O103" s="8">
        <v>5</v>
      </c>
      <c r="P103" s="8">
        <v>5</v>
      </c>
      <c r="Q103" s="8">
        <v>8</v>
      </c>
      <c r="R103" s="8">
        <v>7</v>
      </c>
      <c r="S103" s="8">
        <v>8</v>
      </c>
      <c r="T103" s="8">
        <v>4</v>
      </c>
      <c r="U103" s="11">
        <f t="shared" si="161"/>
        <v>6</v>
      </c>
      <c r="V103" s="64">
        <f t="shared" si="162"/>
        <v>42.8</v>
      </c>
      <c r="W103" s="4">
        <v>91</v>
      </c>
      <c r="X103" s="4">
        <v>64</v>
      </c>
      <c r="Y103" s="4">
        <v>71</v>
      </c>
      <c r="Z103" s="11">
        <f t="shared" si="165"/>
        <v>75.333333333333329</v>
      </c>
    </row>
    <row r="104" spans="1:26" ht="15">
      <c r="A104" s="130"/>
      <c r="B104" s="60" t="s">
        <v>60</v>
      </c>
      <c r="C104" s="7">
        <v>256</v>
      </c>
      <c r="D104" s="7">
        <v>6</v>
      </c>
      <c r="E104" s="7">
        <v>32</v>
      </c>
      <c r="G104" s="96">
        <v>43897</v>
      </c>
      <c r="H104" s="10" t="str">
        <f t="shared" ref="H104:K104" si="194">B161</f>
        <v>France</v>
      </c>
      <c r="I104" s="10">
        <f t="shared" si="194"/>
        <v>949</v>
      </c>
      <c r="J104" s="10">
        <f t="shared" si="194"/>
        <v>11</v>
      </c>
      <c r="K104" s="10">
        <f t="shared" si="194"/>
        <v>12</v>
      </c>
      <c r="L104" s="8">
        <f t="shared" ref="L104:N104" si="195">I104-I103</f>
        <v>296</v>
      </c>
      <c r="M104" s="8">
        <f t="shared" si="195"/>
        <v>2</v>
      </c>
      <c r="N104" s="8">
        <f t="shared" si="195"/>
        <v>0</v>
      </c>
      <c r="O104" s="8">
        <v>4</v>
      </c>
      <c r="P104" s="8">
        <v>2</v>
      </c>
      <c r="Q104" s="8">
        <v>11</v>
      </c>
      <c r="R104" s="8">
        <v>9</v>
      </c>
      <c r="S104" s="8">
        <v>9</v>
      </c>
      <c r="T104" s="8">
        <v>8</v>
      </c>
      <c r="U104" s="11">
        <f t="shared" si="161"/>
        <v>8.5</v>
      </c>
      <c r="V104" s="64">
        <f t="shared" si="162"/>
        <v>47.3</v>
      </c>
      <c r="W104" s="4">
        <v>90</v>
      </c>
      <c r="X104" s="4">
        <v>62</v>
      </c>
      <c r="Y104" s="4">
        <v>76</v>
      </c>
      <c r="Z104" s="11">
        <f t="shared" si="165"/>
        <v>76</v>
      </c>
    </row>
    <row r="105" spans="1:26" ht="15">
      <c r="A105" s="130"/>
      <c r="B105" s="60" t="s">
        <v>68</v>
      </c>
      <c r="C105" s="7">
        <v>130</v>
      </c>
      <c r="D105" s="7">
        <v>2</v>
      </c>
      <c r="E105" s="7">
        <v>12</v>
      </c>
      <c r="G105" s="96">
        <v>43898</v>
      </c>
      <c r="H105" s="10" t="str">
        <f t="shared" ref="H105:K105" si="196">B170</f>
        <v>France</v>
      </c>
      <c r="I105" s="10">
        <f t="shared" si="196"/>
        <v>1126</v>
      </c>
      <c r="J105" s="10">
        <f t="shared" si="196"/>
        <v>19</v>
      </c>
      <c r="K105" s="10">
        <f t="shared" si="196"/>
        <v>12</v>
      </c>
      <c r="L105" s="8">
        <f t="shared" ref="L105:N105" si="197">I105-I104</f>
        <v>177</v>
      </c>
      <c r="M105" s="8">
        <f t="shared" si="197"/>
        <v>8</v>
      </c>
      <c r="N105" s="8">
        <f t="shared" si="197"/>
        <v>0</v>
      </c>
      <c r="O105" s="8">
        <v>8</v>
      </c>
      <c r="P105" s="8">
        <v>7</v>
      </c>
      <c r="Q105" s="8">
        <v>10</v>
      </c>
      <c r="R105" s="8">
        <v>8</v>
      </c>
      <c r="S105" s="8">
        <v>8</v>
      </c>
      <c r="T105" s="8">
        <v>6</v>
      </c>
      <c r="U105" s="11">
        <f t="shared" si="161"/>
        <v>8</v>
      </c>
      <c r="V105" s="64">
        <f t="shared" si="162"/>
        <v>46.4</v>
      </c>
      <c r="W105" s="4">
        <v>88</v>
      </c>
      <c r="X105" s="4">
        <v>90</v>
      </c>
      <c r="Y105" s="4">
        <v>90</v>
      </c>
      <c r="Z105" s="11">
        <f t="shared" si="165"/>
        <v>89.333333333333329</v>
      </c>
    </row>
    <row r="106" spans="1:26">
      <c r="A106" s="130"/>
      <c r="B106" s="60"/>
      <c r="C106" s="7"/>
      <c r="D106" s="7"/>
      <c r="E106" s="7"/>
      <c r="G106" s="96">
        <v>43899</v>
      </c>
      <c r="I106" s="65">
        <f t="shared" ref="I106:K106" si="198">C180</f>
        <v>1209</v>
      </c>
      <c r="J106" s="65">
        <f t="shared" si="198"/>
        <v>19</v>
      </c>
      <c r="K106" s="65">
        <f t="shared" si="198"/>
        <v>12</v>
      </c>
      <c r="L106" s="8">
        <f t="shared" ref="L106:N106" si="199">I106-I105</f>
        <v>83</v>
      </c>
      <c r="M106" s="8">
        <f t="shared" si="199"/>
        <v>0</v>
      </c>
      <c r="N106" s="8">
        <f t="shared" si="199"/>
        <v>0</v>
      </c>
      <c r="O106" s="4">
        <v>6</v>
      </c>
      <c r="P106" s="4">
        <v>4</v>
      </c>
      <c r="Q106" s="4">
        <v>11</v>
      </c>
      <c r="R106" s="4">
        <v>9</v>
      </c>
      <c r="S106" s="4">
        <v>10</v>
      </c>
      <c r="T106" s="4">
        <v>7</v>
      </c>
      <c r="U106" s="11">
        <f t="shared" si="161"/>
        <v>8</v>
      </c>
      <c r="V106" s="64">
        <f t="shared" si="162"/>
        <v>46.4</v>
      </c>
      <c r="W106" s="102">
        <v>90</v>
      </c>
      <c r="X106" s="102">
        <v>67</v>
      </c>
      <c r="Y106" s="103">
        <v>74</v>
      </c>
      <c r="Z106" s="11">
        <f t="shared" si="165"/>
        <v>77</v>
      </c>
    </row>
    <row r="107" spans="1:26">
      <c r="A107" s="130"/>
      <c r="B107" s="60" t="s">
        <v>91</v>
      </c>
      <c r="C107" s="7">
        <v>130</v>
      </c>
      <c r="D107" s="7">
        <v>0</v>
      </c>
      <c r="E107" s="7">
        <v>16</v>
      </c>
      <c r="K107" s="65">
        <f>F120</f>
        <v>0</v>
      </c>
      <c r="W107" s="5"/>
      <c r="X107" s="5"/>
      <c r="Y107" s="6"/>
    </row>
    <row r="108" spans="1:26">
      <c r="A108" s="130"/>
      <c r="B108" s="60" t="s">
        <v>61</v>
      </c>
      <c r="C108" s="7">
        <v>106</v>
      </c>
      <c r="D108" s="7">
        <v>0</v>
      </c>
      <c r="E108" s="7">
        <v>72</v>
      </c>
      <c r="G108" s="8" t="s">
        <v>64</v>
      </c>
      <c r="H108" s="2" t="s">
        <v>88</v>
      </c>
      <c r="I108" s="2" t="s">
        <v>3</v>
      </c>
      <c r="J108" s="2" t="s">
        <v>4</v>
      </c>
      <c r="K108" s="2" t="s">
        <v>5</v>
      </c>
      <c r="L108" s="3" t="s">
        <v>65</v>
      </c>
      <c r="M108" s="3" t="s">
        <v>66</v>
      </c>
      <c r="N108" s="3" t="s">
        <v>89</v>
      </c>
      <c r="O108" s="3" t="s">
        <v>6</v>
      </c>
      <c r="P108" s="3" t="s">
        <v>7</v>
      </c>
      <c r="Q108" s="3" t="s">
        <v>6</v>
      </c>
      <c r="R108" s="3" t="s">
        <v>7</v>
      </c>
      <c r="S108" s="3" t="s">
        <v>6</v>
      </c>
      <c r="T108" s="3" t="s">
        <v>7</v>
      </c>
      <c r="U108" s="4" t="s">
        <v>14</v>
      </c>
      <c r="V108" s="4" t="s">
        <v>15</v>
      </c>
      <c r="W108" s="5" t="s">
        <v>9</v>
      </c>
      <c r="X108" s="5" t="s">
        <v>10</v>
      </c>
      <c r="Y108" s="6" t="s">
        <v>11</v>
      </c>
      <c r="Z108" s="4" t="s">
        <v>16</v>
      </c>
    </row>
    <row r="109" spans="1:26" ht="15">
      <c r="A109" s="130"/>
      <c r="B109" s="60" t="s">
        <v>93</v>
      </c>
      <c r="C109" s="7">
        <v>84</v>
      </c>
      <c r="D109" s="7">
        <v>0</v>
      </c>
      <c r="E109" s="7">
        <v>2</v>
      </c>
      <c r="G109" s="96">
        <v>43881</v>
      </c>
      <c r="H109" s="10" t="str">
        <f t="shared" ref="H109:K109" si="200">B8</f>
        <v>Singapore</v>
      </c>
      <c r="I109" s="10">
        <f t="shared" si="200"/>
        <v>84</v>
      </c>
      <c r="J109" s="10">
        <f t="shared" si="200"/>
        <v>0</v>
      </c>
      <c r="K109" s="10">
        <f t="shared" si="200"/>
        <v>34</v>
      </c>
      <c r="L109" s="8"/>
      <c r="M109" s="8"/>
      <c r="N109" s="8"/>
      <c r="O109" s="8">
        <v>27</v>
      </c>
      <c r="P109" s="8">
        <v>272</v>
      </c>
      <c r="Q109" s="8">
        <v>32</v>
      </c>
      <c r="R109" s="8">
        <v>30</v>
      </c>
      <c r="S109" s="8">
        <v>30</v>
      </c>
      <c r="T109" s="8">
        <v>27</v>
      </c>
      <c r="U109" s="11">
        <f t="shared" ref="U109:U127" si="201">MEDIAN(O109:T109)</f>
        <v>30</v>
      </c>
      <c r="V109" s="64">
        <f t="shared" ref="V109:V127" si="202">(U109*9/5)+32</f>
        <v>86</v>
      </c>
      <c r="W109" s="4">
        <v>83</v>
      </c>
      <c r="X109" s="4">
        <v>62</v>
      </c>
      <c r="Y109" s="4">
        <v>81</v>
      </c>
      <c r="Z109" s="11">
        <f t="shared" ref="Z109:Z127" si="203">AVERAGE(W109:Y109)</f>
        <v>75.333333333333329</v>
      </c>
    </row>
    <row r="110" spans="1:26">
      <c r="A110" s="101"/>
      <c r="B110" s="16"/>
      <c r="C110" s="16"/>
      <c r="D110" s="16"/>
      <c r="E110" s="16"/>
      <c r="G110" s="96">
        <v>43882</v>
      </c>
      <c r="H110" s="10" t="str">
        <f t="shared" ref="H110:K110" si="204">B17</f>
        <v>Singapore</v>
      </c>
      <c r="I110" s="10">
        <f t="shared" si="204"/>
        <v>85</v>
      </c>
      <c r="J110" s="10">
        <f t="shared" si="204"/>
        <v>0</v>
      </c>
      <c r="K110" s="10">
        <f t="shared" si="204"/>
        <v>37</v>
      </c>
      <c r="L110" s="8">
        <f t="shared" ref="L110:N110" si="205">I110-I109</f>
        <v>1</v>
      </c>
      <c r="M110" s="8">
        <f t="shared" si="205"/>
        <v>0</v>
      </c>
      <c r="N110" s="8">
        <f t="shared" si="205"/>
        <v>3</v>
      </c>
      <c r="O110" s="8">
        <v>27</v>
      </c>
      <c r="P110" s="8">
        <v>25</v>
      </c>
      <c r="Q110" s="8">
        <v>30</v>
      </c>
      <c r="R110" s="8">
        <v>27</v>
      </c>
      <c r="S110" s="8">
        <v>29</v>
      </c>
      <c r="T110" s="8">
        <v>27</v>
      </c>
      <c r="U110" s="11">
        <f t="shared" si="201"/>
        <v>27</v>
      </c>
      <c r="V110" s="64">
        <f t="shared" si="202"/>
        <v>80.599999999999994</v>
      </c>
      <c r="W110" s="4">
        <v>89</v>
      </c>
      <c r="X110" s="4">
        <v>79</v>
      </c>
      <c r="Y110" s="4">
        <v>78</v>
      </c>
      <c r="Z110" s="11">
        <f t="shared" si="203"/>
        <v>82</v>
      </c>
    </row>
    <row r="111" spans="1:26" ht="15">
      <c r="A111" s="129">
        <v>43892</v>
      </c>
      <c r="B111" s="60" t="s">
        <v>58</v>
      </c>
      <c r="C111" s="7">
        <v>4335</v>
      </c>
      <c r="D111" s="7">
        <v>28</v>
      </c>
      <c r="E111" s="7">
        <v>30</v>
      </c>
      <c r="G111" s="96">
        <v>43883</v>
      </c>
      <c r="H111" s="10" t="str">
        <f t="shared" ref="H111:K111" si="206">B27</f>
        <v>Singapore</v>
      </c>
      <c r="I111" s="10">
        <f t="shared" si="206"/>
        <v>85</v>
      </c>
      <c r="J111" s="10">
        <f t="shared" si="206"/>
        <v>0</v>
      </c>
      <c r="K111" s="10">
        <f t="shared" si="206"/>
        <v>37</v>
      </c>
      <c r="L111" s="8">
        <f t="shared" ref="L111:N111" si="207">I111-I110</f>
        <v>0</v>
      </c>
      <c r="M111" s="8">
        <f t="shared" si="207"/>
        <v>0</v>
      </c>
      <c r="N111" s="8">
        <f t="shared" si="207"/>
        <v>0</v>
      </c>
      <c r="O111" s="8">
        <v>28</v>
      </c>
      <c r="P111" s="8">
        <v>26</v>
      </c>
      <c r="Q111" s="8">
        <v>31</v>
      </c>
      <c r="R111" s="8">
        <v>29</v>
      </c>
      <c r="S111" s="8">
        <v>30</v>
      </c>
      <c r="T111" s="8">
        <v>27</v>
      </c>
      <c r="U111" s="11">
        <f t="shared" si="201"/>
        <v>28.5</v>
      </c>
      <c r="V111" s="64">
        <f t="shared" si="202"/>
        <v>83.3</v>
      </c>
      <c r="W111" s="4">
        <v>86</v>
      </c>
      <c r="X111" s="4">
        <v>66</v>
      </c>
      <c r="Y111" s="4">
        <v>77</v>
      </c>
      <c r="Z111" s="11">
        <f t="shared" si="203"/>
        <v>76.333333333333329</v>
      </c>
    </row>
    <row r="112" spans="1:26" ht="15">
      <c r="A112" s="130"/>
      <c r="B112" s="60" t="s">
        <v>59</v>
      </c>
      <c r="C112" s="7">
        <v>2036</v>
      </c>
      <c r="D112" s="7">
        <v>52</v>
      </c>
      <c r="E112" s="7">
        <v>149</v>
      </c>
      <c r="G112" s="96">
        <v>43884</v>
      </c>
      <c r="H112" s="10" t="str">
        <f t="shared" ref="H112:K112" si="208">B37</f>
        <v>Singapore</v>
      </c>
      <c r="I112" s="10">
        <f t="shared" si="208"/>
        <v>89</v>
      </c>
      <c r="J112" s="10">
        <f t="shared" si="208"/>
        <v>0</v>
      </c>
      <c r="K112" s="10">
        <f t="shared" si="208"/>
        <v>51</v>
      </c>
      <c r="L112" s="8">
        <f t="shared" ref="L112:N112" si="209">I112-I111</f>
        <v>4</v>
      </c>
      <c r="M112" s="8">
        <f t="shared" si="209"/>
        <v>0</v>
      </c>
      <c r="N112" s="8">
        <f t="shared" si="209"/>
        <v>14</v>
      </c>
      <c r="O112" s="8">
        <v>27</v>
      </c>
      <c r="P112" s="8">
        <v>27</v>
      </c>
      <c r="Q112" s="8">
        <v>32</v>
      </c>
      <c r="R112" s="8">
        <v>30</v>
      </c>
      <c r="S112" s="8">
        <v>30</v>
      </c>
      <c r="T112" s="8">
        <v>27</v>
      </c>
      <c r="U112" s="11">
        <f t="shared" si="201"/>
        <v>28.5</v>
      </c>
      <c r="V112" s="64">
        <f t="shared" si="202"/>
        <v>83.3</v>
      </c>
      <c r="W112" s="4">
        <v>84</v>
      </c>
      <c r="X112" s="4">
        <v>64</v>
      </c>
      <c r="Y112" s="4">
        <v>77</v>
      </c>
      <c r="Z112" s="11">
        <f t="shared" si="203"/>
        <v>75</v>
      </c>
    </row>
    <row r="113" spans="1:26" ht="15">
      <c r="A113" s="130"/>
      <c r="B113" s="60" t="s">
        <v>63</v>
      </c>
      <c r="C113" s="7">
        <v>1501</v>
      </c>
      <c r="D113" s="7">
        <v>66</v>
      </c>
      <c r="E113" s="7">
        <v>291</v>
      </c>
      <c r="G113" s="96">
        <v>43885</v>
      </c>
      <c r="H113" s="10" t="str">
        <f t="shared" ref="H113:K113" si="210">B47</f>
        <v>Singapore</v>
      </c>
      <c r="I113" s="10">
        <f t="shared" si="210"/>
        <v>89</v>
      </c>
      <c r="J113" s="10">
        <f t="shared" si="210"/>
        <v>0</v>
      </c>
      <c r="K113" s="10">
        <f t="shared" si="210"/>
        <v>51</v>
      </c>
      <c r="L113" s="8">
        <f t="shared" ref="L113:N113" si="211">I113-I112</f>
        <v>0</v>
      </c>
      <c r="M113" s="8">
        <f t="shared" si="211"/>
        <v>0</v>
      </c>
      <c r="N113" s="8">
        <f t="shared" si="211"/>
        <v>0</v>
      </c>
      <c r="O113" s="8">
        <v>27</v>
      </c>
      <c r="P113" s="8">
        <v>26</v>
      </c>
      <c r="Q113" s="8">
        <v>31</v>
      </c>
      <c r="R113" s="8">
        <v>27</v>
      </c>
      <c r="S113" s="8">
        <v>28</v>
      </c>
      <c r="T113" s="8">
        <v>27</v>
      </c>
      <c r="U113" s="11">
        <f t="shared" si="201"/>
        <v>27</v>
      </c>
      <c r="V113" s="64">
        <f t="shared" si="202"/>
        <v>80.599999999999994</v>
      </c>
      <c r="W113" s="4">
        <v>84</v>
      </c>
      <c r="X113" s="4">
        <v>80</v>
      </c>
      <c r="Y113" s="4">
        <v>83</v>
      </c>
      <c r="Z113" s="11">
        <f t="shared" si="203"/>
        <v>82.333333333333329</v>
      </c>
    </row>
    <row r="114" spans="1:26" ht="15">
      <c r="A114" s="130"/>
      <c r="B114" s="60" t="s">
        <v>60</v>
      </c>
      <c r="C114" s="7">
        <v>274</v>
      </c>
      <c r="D114" s="7">
        <v>6</v>
      </c>
      <c r="E114" s="7">
        <v>32</v>
      </c>
      <c r="G114" s="96">
        <v>43886</v>
      </c>
      <c r="H114" s="10" t="str">
        <f t="shared" ref="H114:K114" si="212">B57</f>
        <v>Singapore</v>
      </c>
      <c r="I114" s="10">
        <f t="shared" si="212"/>
        <v>91</v>
      </c>
      <c r="J114" s="10">
        <f t="shared" si="212"/>
        <v>0</v>
      </c>
      <c r="K114" s="10">
        <f t="shared" si="212"/>
        <v>53</v>
      </c>
      <c r="L114" s="8">
        <f t="shared" ref="L114:N114" si="213">I114-I113</f>
        <v>2</v>
      </c>
      <c r="M114" s="8">
        <f t="shared" si="213"/>
        <v>0</v>
      </c>
      <c r="N114" s="8">
        <f t="shared" si="213"/>
        <v>2</v>
      </c>
      <c r="O114" s="8">
        <v>27</v>
      </c>
      <c r="P114" s="8">
        <v>26</v>
      </c>
      <c r="Q114" s="8">
        <v>33</v>
      </c>
      <c r="R114" s="8">
        <v>31</v>
      </c>
      <c r="S114" s="8">
        <v>31</v>
      </c>
      <c r="T114" s="8">
        <v>27</v>
      </c>
      <c r="U114" s="11">
        <f t="shared" si="201"/>
        <v>29</v>
      </c>
      <c r="V114" s="64">
        <f t="shared" si="202"/>
        <v>84.2</v>
      </c>
      <c r="W114" s="4">
        <v>85</v>
      </c>
      <c r="X114" s="4">
        <v>59</v>
      </c>
      <c r="Y114" s="4">
        <v>73</v>
      </c>
      <c r="Z114" s="11">
        <f t="shared" si="203"/>
        <v>72.333333333333329</v>
      </c>
    </row>
    <row r="115" spans="1:26" ht="15">
      <c r="A115" s="130"/>
      <c r="B115" s="60" t="s">
        <v>68</v>
      </c>
      <c r="C115" s="7">
        <v>191</v>
      </c>
      <c r="D115" s="7">
        <v>3</v>
      </c>
      <c r="E115" s="7">
        <v>12</v>
      </c>
      <c r="G115" s="96">
        <v>43887</v>
      </c>
      <c r="H115" s="10" t="str">
        <f t="shared" ref="H115:K115" si="214">B68</f>
        <v>Singapore</v>
      </c>
      <c r="I115" s="10">
        <f t="shared" si="214"/>
        <v>93</v>
      </c>
      <c r="J115" s="10">
        <f t="shared" si="214"/>
        <v>0</v>
      </c>
      <c r="K115" s="10">
        <f t="shared" si="214"/>
        <v>62</v>
      </c>
      <c r="L115" s="8">
        <f t="shared" ref="L115:N115" si="215">I115-I114</f>
        <v>2</v>
      </c>
      <c r="M115" s="8">
        <f t="shared" si="215"/>
        <v>0</v>
      </c>
      <c r="N115" s="8">
        <f t="shared" si="215"/>
        <v>9</v>
      </c>
      <c r="O115" s="8">
        <v>27</v>
      </c>
      <c r="P115" s="8">
        <v>27</v>
      </c>
      <c r="Q115" s="8">
        <v>33</v>
      </c>
      <c r="R115" s="8">
        <v>32</v>
      </c>
      <c r="S115" s="8">
        <v>32</v>
      </c>
      <c r="T115" s="8">
        <v>27</v>
      </c>
      <c r="U115" s="11">
        <f t="shared" si="201"/>
        <v>29.5</v>
      </c>
      <c r="V115" s="64">
        <f t="shared" si="202"/>
        <v>85.1</v>
      </c>
      <c r="W115" s="4">
        <v>84</v>
      </c>
      <c r="X115" s="4">
        <v>59</v>
      </c>
      <c r="Y115" s="4">
        <v>74</v>
      </c>
      <c r="Z115" s="11">
        <f t="shared" si="203"/>
        <v>72.333333333333329</v>
      </c>
    </row>
    <row r="116" spans="1:26" ht="15">
      <c r="A116" s="130"/>
      <c r="B116" s="60" t="s">
        <v>91</v>
      </c>
      <c r="C116" s="7">
        <v>159</v>
      </c>
      <c r="D116" s="7">
        <v>0</v>
      </c>
      <c r="E116" s="7">
        <v>16</v>
      </c>
      <c r="G116" s="96">
        <v>43888</v>
      </c>
      <c r="H116" s="10" t="str">
        <f t="shared" ref="H116:K116" si="216">B77</f>
        <v>Singapore</v>
      </c>
      <c r="I116" s="10">
        <f t="shared" si="216"/>
        <v>93</v>
      </c>
      <c r="J116" s="10">
        <f t="shared" si="216"/>
        <v>0</v>
      </c>
      <c r="K116" s="10">
        <f t="shared" si="216"/>
        <v>62</v>
      </c>
      <c r="L116" s="8">
        <f t="shared" ref="L116:N116" si="217">I116-I115</f>
        <v>0</v>
      </c>
      <c r="M116" s="8">
        <f t="shared" si="217"/>
        <v>0</v>
      </c>
      <c r="N116" s="8">
        <f t="shared" si="217"/>
        <v>0</v>
      </c>
      <c r="O116" s="8">
        <v>27</v>
      </c>
      <c r="P116" s="8">
        <v>26</v>
      </c>
      <c r="Q116" s="8">
        <v>33</v>
      </c>
      <c r="R116" s="8">
        <v>31</v>
      </c>
      <c r="S116" s="8">
        <v>31</v>
      </c>
      <c r="T116" s="8">
        <v>27</v>
      </c>
      <c r="U116" s="11">
        <f t="shared" si="201"/>
        <v>29</v>
      </c>
      <c r="V116" s="64">
        <f t="shared" si="202"/>
        <v>84.2</v>
      </c>
      <c r="W116" s="4">
        <v>85</v>
      </c>
      <c r="X116" s="4">
        <v>60</v>
      </c>
      <c r="Y116" s="4">
        <v>75</v>
      </c>
      <c r="Z116" s="11">
        <f t="shared" si="203"/>
        <v>73.333333333333329</v>
      </c>
    </row>
    <row r="117" spans="1:26" ht="15">
      <c r="A117" s="130"/>
      <c r="B117" s="60" t="s">
        <v>93</v>
      </c>
      <c r="C117" s="7">
        <v>120</v>
      </c>
      <c r="D117" s="7">
        <v>0</v>
      </c>
      <c r="E117" s="7">
        <v>2</v>
      </c>
      <c r="G117" s="96">
        <v>43889</v>
      </c>
      <c r="H117" s="10" t="str">
        <f t="shared" ref="H117:K117" si="218">B87</f>
        <v>Singapore</v>
      </c>
      <c r="I117" s="10">
        <f t="shared" si="218"/>
        <v>93</v>
      </c>
      <c r="J117" s="10">
        <f t="shared" si="218"/>
        <v>0</v>
      </c>
      <c r="K117" s="10">
        <f t="shared" si="218"/>
        <v>62</v>
      </c>
      <c r="L117" s="8">
        <f t="shared" ref="L117:N117" si="219">I117-I116</f>
        <v>0</v>
      </c>
      <c r="M117" s="8">
        <f t="shared" si="219"/>
        <v>0</v>
      </c>
      <c r="N117" s="8">
        <f t="shared" si="219"/>
        <v>0</v>
      </c>
      <c r="O117" s="8">
        <v>27</v>
      </c>
      <c r="P117" s="8">
        <v>27</v>
      </c>
      <c r="Q117" s="8">
        <v>33</v>
      </c>
      <c r="R117" s="8">
        <v>31</v>
      </c>
      <c r="S117" s="8">
        <v>31</v>
      </c>
      <c r="T117" s="8">
        <v>27</v>
      </c>
      <c r="U117" s="11">
        <f t="shared" si="201"/>
        <v>29</v>
      </c>
      <c r="V117" s="64">
        <f t="shared" si="202"/>
        <v>84.2</v>
      </c>
      <c r="W117" s="4">
        <v>84</v>
      </c>
      <c r="X117" s="4">
        <v>60</v>
      </c>
      <c r="Y117" s="4">
        <v>75</v>
      </c>
      <c r="Z117" s="11">
        <f t="shared" si="203"/>
        <v>73</v>
      </c>
    </row>
    <row r="118" spans="1:26" ht="15">
      <c r="A118" s="130"/>
      <c r="B118" s="60" t="s">
        <v>61</v>
      </c>
      <c r="C118" s="7">
        <v>108</v>
      </c>
      <c r="D118" s="7">
        <v>0</v>
      </c>
      <c r="E118" s="7">
        <v>78</v>
      </c>
      <c r="G118" s="96">
        <v>43890</v>
      </c>
      <c r="H118" s="10" t="str">
        <f t="shared" ref="H118:K118" si="220">B96</f>
        <v>Singapore</v>
      </c>
      <c r="I118" s="10">
        <f t="shared" si="220"/>
        <v>102</v>
      </c>
      <c r="J118" s="10">
        <f t="shared" si="220"/>
        <v>0</v>
      </c>
      <c r="K118" s="10">
        <f t="shared" si="220"/>
        <v>72</v>
      </c>
      <c r="L118" s="8">
        <f t="shared" ref="L118:N118" si="221">I118-I117</f>
        <v>9</v>
      </c>
      <c r="M118" s="8">
        <f t="shared" si="221"/>
        <v>0</v>
      </c>
      <c r="N118" s="8">
        <f t="shared" si="221"/>
        <v>10</v>
      </c>
      <c r="O118" s="8">
        <v>27</v>
      </c>
      <c r="P118" s="8">
        <v>26</v>
      </c>
      <c r="Q118" s="8">
        <v>33</v>
      </c>
      <c r="R118" s="8">
        <v>31</v>
      </c>
      <c r="S118" s="8">
        <v>31</v>
      </c>
      <c r="T118" s="8">
        <v>28</v>
      </c>
      <c r="U118" s="11">
        <f t="shared" si="201"/>
        <v>29.5</v>
      </c>
      <c r="V118" s="64">
        <f t="shared" si="202"/>
        <v>85.1</v>
      </c>
      <c r="W118" s="4">
        <v>85</v>
      </c>
      <c r="X118" s="4">
        <v>59</v>
      </c>
      <c r="Y118" s="4">
        <v>72</v>
      </c>
      <c r="Z118" s="11">
        <f t="shared" si="203"/>
        <v>72</v>
      </c>
    </row>
    <row r="119" spans="1:26">
      <c r="A119" s="101"/>
      <c r="B119" s="16"/>
      <c r="C119" s="16"/>
      <c r="D119" s="16"/>
      <c r="E119" s="16"/>
      <c r="G119" s="96">
        <v>43891</v>
      </c>
      <c r="H119" s="10" t="str">
        <f t="shared" ref="H119:K119" si="222">B108</f>
        <v>Singapore</v>
      </c>
      <c r="I119" s="10">
        <f t="shared" si="222"/>
        <v>106</v>
      </c>
      <c r="J119" s="10">
        <f t="shared" si="222"/>
        <v>0</v>
      </c>
      <c r="K119" s="10">
        <f t="shared" si="222"/>
        <v>72</v>
      </c>
      <c r="L119" s="8">
        <f t="shared" ref="L119:N119" si="223">I119-I118</f>
        <v>4</v>
      </c>
      <c r="M119" s="8">
        <f t="shared" si="223"/>
        <v>0</v>
      </c>
      <c r="N119" s="8">
        <f t="shared" si="223"/>
        <v>0</v>
      </c>
      <c r="O119" s="8">
        <v>28</v>
      </c>
      <c r="P119" s="8">
        <v>26</v>
      </c>
      <c r="Q119" s="8">
        <v>33</v>
      </c>
      <c r="R119" s="8">
        <v>32</v>
      </c>
      <c r="S119" s="8">
        <v>32</v>
      </c>
      <c r="T119" s="8">
        <v>28</v>
      </c>
      <c r="U119" s="11">
        <f t="shared" si="201"/>
        <v>30</v>
      </c>
      <c r="V119" s="64">
        <f t="shared" si="202"/>
        <v>86</v>
      </c>
      <c r="W119" s="4">
        <v>81</v>
      </c>
      <c r="X119" s="4">
        <v>58</v>
      </c>
      <c r="Y119" s="4">
        <v>75</v>
      </c>
      <c r="Z119" s="11">
        <f t="shared" si="203"/>
        <v>71.333333333333329</v>
      </c>
    </row>
    <row r="120" spans="1:26" ht="15">
      <c r="A120" s="129">
        <v>43893</v>
      </c>
      <c r="B120" s="60" t="s">
        <v>58</v>
      </c>
      <c r="C120" s="7">
        <v>5186</v>
      </c>
      <c r="D120" s="7">
        <v>28</v>
      </c>
      <c r="E120" s="7">
        <v>30</v>
      </c>
      <c r="G120" s="96">
        <v>43892</v>
      </c>
      <c r="H120" s="10" t="str">
        <f t="shared" ref="H120:K120" si="224">B118</f>
        <v>Singapore</v>
      </c>
      <c r="I120" s="10">
        <f t="shared" si="224"/>
        <v>108</v>
      </c>
      <c r="J120" s="10">
        <f t="shared" si="224"/>
        <v>0</v>
      </c>
      <c r="K120" s="10">
        <f t="shared" si="224"/>
        <v>78</v>
      </c>
      <c r="L120" s="8">
        <f t="shared" ref="L120:N120" si="225">I120-I119</f>
        <v>2</v>
      </c>
      <c r="M120" s="8">
        <f t="shared" si="225"/>
        <v>0</v>
      </c>
      <c r="N120" s="8">
        <f t="shared" si="225"/>
        <v>6</v>
      </c>
      <c r="O120" s="8">
        <v>28</v>
      </c>
      <c r="P120" s="8">
        <v>27</v>
      </c>
      <c r="Q120" s="8">
        <v>34</v>
      </c>
      <c r="R120" s="8">
        <v>32</v>
      </c>
      <c r="S120" s="8">
        <v>32</v>
      </c>
      <c r="T120" s="8">
        <v>28</v>
      </c>
      <c r="U120" s="11">
        <f t="shared" si="201"/>
        <v>30</v>
      </c>
      <c r="V120" s="64">
        <f t="shared" si="202"/>
        <v>86</v>
      </c>
      <c r="W120" s="4">
        <v>83</v>
      </c>
      <c r="X120" s="4">
        <v>57</v>
      </c>
      <c r="Y120" s="4">
        <v>71</v>
      </c>
      <c r="Z120" s="11">
        <f t="shared" si="203"/>
        <v>70.333333333333329</v>
      </c>
    </row>
    <row r="121" spans="1:26" ht="15">
      <c r="A121" s="130"/>
      <c r="B121" s="60" t="s">
        <v>59</v>
      </c>
      <c r="C121" s="7">
        <v>2502</v>
      </c>
      <c r="D121" s="7">
        <v>79</v>
      </c>
      <c r="E121" s="7">
        <v>160</v>
      </c>
      <c r="G121" s="96">
        <v>43893</v>
      </c>
      <c r="H121" s="10" t="str">
        <f t="shared" ref="H121:K121" si="226">B128</f>
        <v>Singapore</v>
      </c>
      <c r="I121" s="10">
        <f t="shared" si="226"/>
        <v>110</v>
      </c>
      <c r="J121" s="10">
        <f t="shared" si="226"/>
        <v>0</v>
      </c>
      <c r="K121" s="10">
        <f t="shared" si="226"/>
        <v>78</v>
      </c>
      <c r="L121" s="8">
        <f t="shared" ref="L121:N121" si="227">I121-I120</f>
        <v>2</v>
      </c>
      <c r="M121" s="8">
        <f t="shared" si="227"/>
        <v>0</v>
      </c>
      <c r="N121" s="8">
        <f t="shared" si="227"/>
        <v>0</v>
      </c>
      <c r="O121" s="8">
        <v>28</v>
      </c>
      <c r="P121" s="8">
        <v>27</v>
      </c>
      <c r="Q121" s="8">
        <v>33</v>
      </c>
      <c r="R121" s="8">
        <v>39</v>
      </c>
      <c r="S121" s="8">
        <v>39</v>
      </c>
      <c r="T121" s="8">
        <v>28</v>
      </c>
      <c r="U121" s="11">
        <f t="shared" si="201"/>
        <v>30.5</v>
      </c>
      <c r="V121" s="64">
        <f t="shared" si="202"/>
        <v>86.9</v>
      </c>
      <c r="W121" s="4">
        <v>85</v>
      </c>
      <c r="X121" s="4">
        <v>61</v>
      </c>
      <c r="Y121" s="4">
        <v>79</v>
      </c>
      <c r="Z121" s="11">
        <f t="shared" si="203"/>
        <v>75</v>
      </c>
    </row>
    <row r="122" spans="1:26" ht="15">
      <c r="A122" s="130"/>
      <c r="B122" s="60" t="s">
        <v>63</v>
      </c>
      <c r="C122" s="7">
        <v>2336</v>
      </c>
      <c r="D122" s="7">
        <v>77</v>
      </c>
      <c r="E122" s="7">
        <v>291</v>
      </c>
      <c r="G122" s="96">
        <v>43894</v>
      </c>
      <c r="H122" s="10" t="str">
        <f t="shared" ref="H122:K122" si="228">B137</f>
        <v>Singapore</v>
      </c>
      <c r="I122" s="10">
        <f t="shared" si="228"/>
        <v>110</v>
      </c>
      <c r="J122" s="10">
        <f t="shared" si="228"/>
        <v>0</v>
      </c>
      <c r="K122" s="10">
        <f t="shared" si="228"/>
        <v>78</v>
      </c>
      <c r="L122" s="8">
        <f t="shared" ref="L122:N122" si="229">I122-I121</f>
        <v>0</v>
      </c>
      <c r="M122" s="8">
        <f t="shared" si="229"/>
        <v>0</v>
      </c>
      <c r="N122" s="8">
        <f t="shared" si="229"/>
        <v>0</v>
      </c>
      <c r="O122" s="8">
        <v>28</v>
      </c>
      <c r="P122" s="8">
        <v>27</v>
      </c>
      <c r="Q122" s="8">
        <v>34</v>
      </c>
      <c r="R122" s="8">
        <v>31</v>
      </c>
      <c r="S122" s="8">
        <v>31</v>
      </c>
      <c r="T122" s="8">
        <v>28</v>
      </c>
      <c r="U122" s="11">
        <f t="shared" si="201"/>
        <v>29.5</v>
      </c>
      <c r="V122" s="64">
        <f t="shared" si="202"/>
        <v>85.1</v>
      </c>
      <c r="W122" s="4">
        <v>85</v>
      </c>
      <c r="X122" s="4">
        <v>61</v>
      </c>
      <c r="Y122" s="4">
        <v>76</v>
      </c>
      <c r="Z122" s="11">
        <f t="shared" si="203"/>
        <v>74</v>
      </c>
    </row>
    <row r="123" spans="1:26" ht="15">
      <c r="A123" s="130"/>
      <c r="B123" s="60" t="s">
        <v>60</v>
      </c>
      <c r="C123" s="7">
        <v>293</v>
      </c>
      <c r="D123" s="7">
        <v>6</v>
      </c>
      <c r="E123" s="7">
        <v>43</v>
      </c>
      <c r="G123" s="96">
        <v>43895</v>
      </c>
      <c r="H123" s="10" t="str">
        <f t="shared" ref="H123:K123" si="230">B145</f>
        <v>Singapore</v>
      </c>
      <c r="I123" s="10">
        <f t="shared" si="230"/>
        <v>117</v>
      </c>
      <c r="J123" s="10">
        <f t="shared" si="230"/>
        <v>0</v>
      </c>
      <c r="K123" s="10">
        <f t="shared" si="230"/>
        <v>78</v>
      </c>
      <c r="L123" s="8">
        <f t="shared" ref="L123:N123" si="231">I123-I122</f>
        <v>7</v>
      </c>
      <c r="M123" s="8">
        <f t="shared" si="231"/>
        <v>0</v>
      </c>
      <c r="N123" s="8">
        <f t="shared" si="231"/>
        <v>0</v>
      </c>
      <c r="O123" s="8">
        <v>28</v>
      </c>
      <c r="P123" s="8">
        <v>27</v>
      </c>
      <c r="Q123" s="8">
        <v>32</v>
      </c>
      <c r="R123" s="8">
        <v>28</v>
      </c>
      <c r="S123" s="8">
        <v>28</v>
      </c>
      <c r="T123" s="8">
        <v>28</v>
      </c>
      <c r="U123" s="11">
        <f t="shared" si="201"/>
        <v>28</v>
      </c>
      <c r="V123" s="64">
        <f t="shared" si="202"/>
        <v>82.4</v>
      </c>
      <c r="W123" s="4">
        <v>86</v>
      </c>
      <c r="X123" s="4">
        <v>76</v>
      </c>
      <c r="Y123" s="4">
        <v>88</v>
      </c>
      <c r="Z123" s="11">
        <f t="shared" si="203"/>
        <v>83.333333333333329</v>
      </c>
    </row>
    <row r="124" spans="1:26" ht="15">
      <c r="A124" s="130"/>
      <c r="B124" s="60" t="s">
        <v>68</v>
      </c>
      <c r="C124" s="7">
        <v>204</v>
      </c>
      <c r="D124" s="7">
        <v>4</v>
      </c>
      <c r="E124" s="7">
        <v>12</v>
      </c>
      <c r="G124" s="96">
        <v>43896</v>
      </c>
      <c r="H124" s="10" t="str">
        <f t="shared" ref="H124:K124" si="232">B156</f>
        <v>Singapore</v>
      </c>
      <c r="I124" s="10">
        <f t="shared" si="232"/>
        <v>130</v>
      </c>
      <c r="J124" s="10">
        <f t="shared" si="232"/>
        <v>0</v>
      </c>
      <c r="K124" s="10">
        <f t="shared" si="232"/>
        <v>78</v>
      </c>
      <c r="L124" s="8">
        <f t="shared" ref="L124:N124" si="233">I124-I123</f>
        <v>13</v>
      </c>
      <c r="M124" s="8">
        <f t="shared" si="233"/>
        <v>0</v>
      </c>
      <c r="N124" s="8">
        <f t="shared" si="233"/>
        <v>0</v>
      </c>
      <c r="O124" s="8">
        <v>28</v>
      </c>
      <c r="P124" s="8">
        <v>27</v>
      </c>
      <c r="Q124" s="8">
        <v>32</v>
      </c>
      <c r="R124" s="8">
        <v>31</v>
      </c>
      <c r="S124" s="8">
        <v>31</v>
      </c>
      <c r="T124" s="8">
        <v>29</v>
      </c>
      <c r="U124" s="11">
        <f t="shared" si="201"/>
        <v>30</v>
      </c>
      <c r="V124" s="64">
        <f t="shared" si="202"/>
        <v>86</v>
      </c>
      <c r="W124" s="4">
        <v>88</v>
      </c>
      <c r="X124" s="4">
        <v>64</v>
      </c>
      <c r="Y124" s="4">
        <v>76</v>
      </c>
      <c r="Z124" s="11">
        <f t="shared" si="203"/>
        <v>76</v>
      </c>
    </row>
    <row r="125" spans="1:26" ht="15">
      <c r="A125" s="130"/>
      <c r="B125" s="60" t="s">
        <v>91</v>
      </c>
      <c r="C125" s="7">
        <v>196</v>
      </c>
      <c r="D125" s="7">
        <v>0</v>
      </c>
      <c r="E125" s="7">
        <v>16</v>
      </c>
      <c r="G125" s="96">
        <v>43897</v>
      </c>
      <c r="H125" s="10" t="str">
        <f t="shared" ref="H125:K125" si="234">B165</f>
        <v>Singapore</v>
      </c>
      <c r="I125" s="10">
        <f t="shared" si="234"/>
        <v>138</v>
      </c>
      <c r="J125" s="10">
        <f t="shared" si="234"/>
        <v>0</v>
      </c>
      <c r="K125" s="10">
        <f t="shared" si="234"/>
        <v>78</v>
      </c>
      <c r="L125" s="8">
        <f t="shared" ref="L125:N125" si="235">I125-I124</f>
        <v>8</v>
      </c>
      <c r="M125" s="8">
        <f t="shared" si="235"/>
        <v>0</v>
      </c>
      <c r="N125" s="8">
        <f t="shared" si="235"/>
        <v>0</v>
      </c>
      <c r="O125" s="8">
        <v>29</v>
      </c>
      <c r="P125" s="8">
        <v>27</v>
      </c>
      <c r="Q125" s="8">
        <v>34</v>
      </c>
      <c r="R125" s="8">
        <v>28</v>
      </c>
      <c r="S125" s="8">
        <v>28</v>
      </c>
      <c r="T125" s="8">
        <v>28</v>
      </c>
      <c r="U125" s="11">
        <f t="shared" si="201"/>
        <v>28</v>
      </c>
      <c r="V125" s="64">
        <f t="shared" si="202"/>
        <v>82.4</v>
      </c>
      <c r="W125" s="4">
        <v>84</v>
      </c>
      <c r="X125" s="4">
        <v>73</v>
      </c>
      <c r="Y125" s="4">
        <v>88</v>
      </c>
      <c r="Z125" s="11">
        <f t="shared" si="203"/>
        <v>81.666666666666671</v>
      </c>
    </row>
    <row r="126" spans="1:26" ht="15">
      <c r="A126" s="130"/>
      <c r="B126" s="60" t="s">
        <v>93</v>
      </c>
      <c r="C126" s="7">
        <v>165</v>
      </c>
      <c r="D126" s="7">
        <v>1</v>
      </c>
      <c r="E126" s="7">
        <v>2</v>
      </c>
      <c r="G126" s="96">
        <v>43898</v>
      </c>
      <c r="H126" s="10" t="str">
        <f t="shared" ref="H126:K126" si="236">B174</f>
        <v>Singapore</v>
      </c>
      <c r="I126" s="10">
        <f t="shared" si="236"/>
        <v>150</v>
      </c>
      <c r="J126" s="10">
        <f t="shared" si="236"/>
        <v>0</v>
      </c>
      <c r="K126" s="10">
        <f t="shared" si="236"/>
        <v>78</v>
      </c>
      <c r="L126" s="8">
        <f t="shared" ref="L126:N126" si="237">I126-I125</f>
        <v>12</v>
      </c>
      <c r="M126" s="8">
        <f t="shared" si="237"/>
        <v>0</v>
      </c>
      <c r="N126" s="8">
        <f t="shared" si="237"/>
        <v>0</v>
      </c>
      <c r="O126" s="8">
        <v>28</v>
      </c>
      <c r="P126" s="8">
        <v>27</v>
      </c>
      <c r="Q126" s="8">
        <v>33</v>
      </c>
      <c r="R126" s="8">
        <v>28</v>
      </c>
      <c r="S126" s="8">
        <v>29</v>
      </c>
      <c r="T126" s="8">
        <v>29</v>
      </c>
      <c r="U126" s="11">
        <f t="shared" si="201"/>
        <v>28.5</v>
      </c>
      <c r="V126" s="64">
        <f t="shared" si="202"/>
        <v>83.3</v>
      </c>
      <c r="W126" s="4">
        <v>88</v>
      </c>
      <c r="X126" s="4">
        <v>77</v>
      </c>
      <c r="Y126" s="4">
        <v>85</v>
      </c>
      <c r="Z126" s="11">
        <f t="shared" si="203"/>
        <v>83.333333333333329</v>
      </c>
    </row>
    <row r="127" spans="1:26">
      <c r="A127" s="130"/>
      <c r="B127" s="60"/>
      <c r="C127" s="7"/>
      <c r="D127" s="7"/>
      <c r="E127" s="7"/>
      <c r="G127" s="96">
        <v>43899</v>
      </c>
      <c r="I127" s="65">
        <f t="shared" ref="I127:K127" si="238">C183</f>
        <v>150</v>
      </c>
      <c r="J127" s="65">
        <f t="shared" si="238"/>
        <v>0</v>
      </c>
      <c r="K127" s="65">
        <f t="shared" si="238"/>
        <v>78</v>
      </c>
      <c r="L127" s="8">
        <f t="shared" ref="L127:N127" si="239">I127-I126</f>
        <v>0</v>
      </c>
      <c r="M127" s="8">
        <f t="shared" si="239"/>
        <v>0</v>
      </c>
      <c r="N127" s="8">
        <f t="shared" si="239"/>
        <v>0</v>
      </c>
      <c r="O127" s="4">
        <v>28</v>
      </c>
      <c r="P127" s="4">
        <v>26</v>
      </c>
      <c r="Q127" s="4">
        <v>34</v>
      </c>
      <c r="R127" s="4">
        <v>30</v>
      </c>
      <c r="S127" s="4">
        <v>30</v>
      </c>
      <c r="T127" s="4">
        <v>28</v>
      </c>
      <c r="U127" s="11">
        <f t="shared" si="201"/>
        <v>29</v>
      </c>
      <c r="V127" s="64">
        <f t="shared" si="202"/>
        <v>84.2</v>
      </c>
      <c r="W127" s="102">
        <v>89</v>
      </c>
      <c r="X127" s="102">
        <v>71</v>
      </c>
      <c r="Y127" s="103">
        <v>83</v>
      </c>
      <c r="Z127" s="11">
        <f t="shared" si="203"/>
        <v>81</v>
      </c>
    </row>
    <row r="128" spans="1:26">
      <c r="A128" s="130"/>
      <c r="B128" s="60" t="s">
        <v>61</v>
      </c>
      <c r="C128" s="7">
        <v>110</v>
      </c>
      <c r="D128" s="7">
        <v>0</v>
      </c>
      <c r="E128" s="7">
        <v>78</v>
      </c>
      <c r="W128" s="5"/>
      <c r="X128" s="5"/>
      <c r="Y128" s="6"/>
    </row>
    <row r="129" spans="1:32">
      <c r="A129" s="101"/>
      <c r="B129" s="16"/>
      <c r="C129" s="16"/>
      <c r="D129" s="16"/>
      <c r="E129" s="16"/>
      <c r="G129" s="8" t="s">
        <v>64</v>
      </c>
      <c r="H129" s="2" t="s">
        <v>88</v>
      </c>
      <c r="I129" s="2" t="s">
        <v>3</v>
      </c>
      <c r="J129" s="2" t="s">
        <v>4</v>
      </c>
      <c r="K129" s="2" t="s">
        <v>5</v>
      </c>
      <c r="L129" s="3" t="s">
        <v>65</v>
      </c>
      <c r="M129" s="3" t="s">
        <v>66</v>
      </c>
      <c r="N129" s="3" t="s">
        <v>89</v>
      </c>
      <c r="O129" s="3" t="s">
        <v>6</v>
      </c>
      <c r="P129" s="3" t="s">
        <v>7</v>
      </c>
      <c r="Q129" s="3" t="s">
        <v>6</v>
      </c>
      <c r="R129" s="3" t="s">
        <v>7</v>
      </c>
      <c r="S129" s="3" t="s">
        <v>6</v>
      </c>
      <c r="T129" s="3" t="s">
        <v>7</v>
      </c>
      <c r="U129" s="4" t="s">
        <v>14</v>
      </c>
      <c r="V129" s="4" t="s">
        <v>15</v>
      </c>
      <c r="W129" s="5" t="s">
        <v>9</v>
      </c>
      <c r="X129" s="5" t="s">
        <v>10</v>
      </c>
      <c r="Y129" s="6" t="s">
        <v>11</v>
      </c>
      <c r="Z129" s="4" t="s">
        <v>16</v>
      </c>
    </row>
    <row r="130" spans="1:32" ht="15">
      <c r="A130" s="129">
        <v>43894</v>
      </c>
      <c r="B130" s="60" t="s">
        <v>58</v>
      </c>
      <c r="C130" s="7">
        <v>5621</v>
      </c>
      <c r="D130" s="7">
        <v>35</v>
      </c>
      <c r="E130" s="7">
        <v>41</v>
      </c>
      <c r="G130" s="96">
        <v>43881</v>
      </c>
      <c r="H130" s="10" t="str">
        <f t="shared" ref="H130:K130" si="240">B9</f>
        <v>Germany</v>
      </c>
      <c r="I130" s="10">
        <f t="shared" si="240"/>
        <v>16</v>
      </c>
      <c r="J130" s="10">
        <f t="shared" si="240"/>
        <v>0</v>
      </c>
      <c r="K130" s="10">
        <f t="shared" si="240"/>
        <v>12</v>
      </c>
      <c r="L130" s="10"/>
      <c r="M130" s="10"/>
      <c r="N130" s="10"/>
      <c r="O130" s="8">
        <v>7</v>
      </c>
      <c r="P130" s="8">
        <v>5</v>
      </c>
      <c r="Q130" s="8">
        <v>11</v>
      </c>
      <c r="R130" s="8">
        <v>9</v>
      </c>
      <c r="S130" s="8">
        <v>10</v>
      </c>
      <c r="T130" s="8">
        <v>5</v>
      </c>
      <c r="U130" s="11">
        <f t="shared" ref="U130:U148" si="241">MEDIAN(O130:T130)</f>
        <v>8</v>
      </c>
      <c r="V130" s="64">
        <f t="shared" ref="V130:V148" si="242">(U130*9/5)+32</f>
        <v>46.4</v>
      </c>
      <c r="W130" s="4">
        <v>90</v>
      </c>
      <c r="X130" s="4">
        <v>70</v>
      </c>
      <c r="Y130" s="4">
        <v>83</v>
      </c>
      <c r="Z130" s="11">
        <f t="shared" ref="Z130:Z148" si="243">AVERAGE(W130:Y130)</f>
        <v>81</v>
      </c>
    </row>
    <row r="131" spans="1:32" ht="15">
      <c r="A131" s="130"/>
      <c r="B131" s="60" t="s">
        <v>59</v>
      </c>
      <c r="C131" s="7">
        <v>3089</v>
      </c>
      <c r="D131" s="7">
        <v>107</v>
      </c>
      <c r="E131" s="7">
        <v>276</v>
      </c>
      <c r="G131" s="96">
        <v>43882</v>
      </c>
      <c r="H131" s="10" t="str">
        <f t="shared" ref="H131:K131" si="244">B20</f>
        <v>Germany</v>
      </c>
      <c r="I131" s="10">
        <f t="shared" si="244"/>
        <v>16</v>
      </c>
      <c r="J131" s="10">
        <f t="shared" si="244"/>
        <v>0</v>
      </c>
      <c r="K131" s="10">
        <f t="shared" si="244"/>
        <v>14</v>
      </c>
      <c r="L131" s="8">
        <f t="shared" ref="L131:N131" si="245">I131-I130</f>
        <v>0</v>
      </c>
      <c r="M131" s="8">
        <f t="shared" si="245"/>
        <v>0</v>
      </c>
      <c r="N131" s="8">
        <f t="shared" si="245"/>
        <v>2</v>
      </c>
      <c r="O131" s="8">
        <v>5</v>
      </c>
      <c r="P131" s="8">
        <v>4</v>
      </c>
      <c r="Q131" s="8">
        <v>9</v>
      </c>
      <c r="R131" s="8">
        <v>8</v>
      </c>
      <c r="S131" s="8">
        <v>8</v>
      </c>
      <c r="T131" s="8">
        <v>8</v>
      </c>
      <c r="U131" s="11">
        <f t="shared" si="241"/>
        <v>8</v>
      </c>
      <c r="V131" s="64">
        <f t="shared" si="242"/>
        <v>46.4</v>
      </c>
      <c r="W131" s="4">
        <v>81</v>
      </c>
      <c r="X131" s="4">
        <v>69</v>
      </c>
      <c r="Y131" s="4">
        <v>69</v>
      </c>
      <c r="Z131" s="11">
        <f t="shared" si="243"/>
        <v>73</v>
      </c>
      <c r="AC131" s="4" t="s">
        <v>111</v>
      </c>
      <c r="AF131" s="104" t="s">
        <v>112</v>
      </c>
    </row>
    <row r="132" spans="1:32" ht="15">
      <c r="A132" s="130"/>
      <c r="B132" s="60" t="s">
        <v>63</v>
      </c>
      <c r="C132" s="7">
        <v>2922</v>
      </c>
      <c r="D132" s="7">
        <v>92</v>
      </c>
      <c r="E132" s="7">
        <v>552</v>
      </c>
      <c r="G132" s="96">
        <v>43883</v>
      </c>
      <c r="H132" s="10" t="str">
        <f t="shared" ref="H132:K132" si="246">B30</f>
        <v>Germany</v>
      </c>
      <c r="I132" s="10">
        <f t="shared" si="246"/>
        <v>16</v>
      </c>
      <c r="J132" s="10">
        <f t="shared" si="246"/>
        <v>0</v>
      </c>
      <c r="K132" s="10">
        <f t="shared" si="246"/>
        <v>14</v>
      </c>
      <c r="L132" s="8">
        <f t="shared" ref="L132:N132" si="247">I132-I131</f>
        <v>0</v>
      </c>
      <c r="M132" s="8">
        <f t="shared" si="247"/>
        <v>0</v>
      </c>
      <c r="N132" s="8">
        <f t="shared" si="247"/>
        <v>0</v>
      </c>
      <c r="O132" s="8">
        <v>8</v>
      </c>
      <c r="P132" s="8">
        <v>6</v>
      </c>
      <c r="Q132" s="8">
        <v>10</v>
      </c>
      <c r="R132" s="8">
        <v>9</v>
      </c>
      <c r="S132" s="8">
        <v>10</v>
      </c>
      <c r="T132" s="8">
        <v>9</v>
      </c>
      <c r="U132" s="11">
        <f t="shared" si="241"/>
        <v>9</v>
      </c>
      <c r="V132" s="64">
        <f t="shared" si="242"/>
        <v>48.2</v>
      </c>
      <c r="W132" s="4">
        <v>73</v>
      </c>
      <c r="X132" s="4">
        <v>74</v>
      </c>
      <c r="Y132" s="4">
        <v>90</v>
      </c>
      <c r="Z132" s="11">
        <f t="shared" si="243"/>
        <v>79</v>
      </c>
    </row>
    <row r="133" spans="1:32" ht="15">
      <c r="A133" s="130"/>
      <c r="B133" s="60" t="s">
        <v>60</v>
      </c>
      <c r="C133" s="7">
        <v>331</v>
      </c>
      <c r="D133" s="7">
        <v>6</v>
      </c>
      <c r="E133" s="7">
        <v>43</v>
      </c>
      <c r="G133" s="96">
        <v>43884</v>
      </c>
      <c r="H133" s="10" t="str">
        <f t="shared" ref="H133:K133" si="248">B39</f>
        <v>Germany</v>
      </c>
      <c r="I133" s="10">
        <f t="shared" si="248"/>
        <v>16</v>
      </c>
      <c r="J133" s="10">
        <f t="shared" si="248"/>
        <v>0</v>
      </c>
      <c r="K133" s="10">
        <f t="shared" si="248"/>
        <v>14</v>
      </c>
      <c r="L133" s="8">
        <f t="shared" ref="L133:N133" si="249">I133-I132</f>
        <v>0</v>
      </c>
      <c r="M133" s="8">
        <f t="shared" si="249"/>
        <v>0</v>
      </c>
      <c r="N133" s="8">
        <f t="shared" si="249"/>
        <v>0</v>
      </c>
      <c r="O133" s="8">
        <v>10</v>
      </c>
      <c r="P133" s="8">
        <v>9</v>
      </c>
      <c r="Q133" s="8">
        <v>12</v>
      </c>
      <c r="R133" s="8">
        <v>9</v>
      </c>
      <c r="S133" s="8">
        <v>9</v>
      </c>
      <c r="T133" s="8">
        <v>6</v>
      </c>
      <c r="U133" s="11">
        <f t="shared" si="241"/>
        <v>9</v>
      </c>
      <c r="V133" s="64">
        <f t="shared" si="242"/>
        <v>48.2</v>
      </c>
      <c r="W133" s="4">
        <v>90</v>
      </c>
      <c r="X133" s="4">
        <v>93</v>
      </c>
      <c r="Y133" s="4">
        <v>75</v>
      </c>
      <c r="Z133" s="11">
        <f t="shared" si="243"/>
        <v>86</v>
      </c>
    </row>
    <row r="134" spans="1:32" ht="15">
      <c r="A134" s="130"/>
      <c r="B134" s="60" t="s">
        <v>68</v>
      </c>
      <c r="C134" s="7">
        <v>285</v>
      </c>
      <c r="D134" s="7">
        <v>4</v>
      </c>
      <c r="E134" s="7">
        <v>12</v>
      </c>
      <c r="G134" s="96">
        <v>43885</v>
      </c>
      <c r="H134" s="10" t="str">
        <f t="shared" ref="H134:K134" si="250">B49</f>
        <v>Germany</v>
      </c>
      <c r="I134" s="10">
        <f t="shared" si="250"/>
        <v>16</v>
      </c>
      <c r="J134" s="10">
        <f t="shared" si="250"/>
        <v>0</v>
      </c>
      <c r="K134" s="10">
        <f t="shared" si="250"/>
        <v>14</v>
      </c>
      <c r="L134" s="8">
        <f t="shared" ref="L134:N134" si="251">I134-I133</f>
        <v>0</v>
      </c>
      <c r="M134" s="8">
        <f t="shared" si="251"/>
        <v>0</v>
      </c>
      <c r="N134" s="8">
        <f t="shared" si="251"/>
        <v>0</v>
      </c>
      <c r="O134" s="8">
        <v>6</v>
      </c>
      <c r="P134" s="8">
        <v>2</v>
      </c>
      <c r="Q134" s="8">
        <v>12</v>
      </c>
      <c r="R134" s="8">
        <v>6</v>
      </c>
      <c r="S134" s="8">
        <v>11</v>
      </c>
      <c r="T134" s="8">
        <v>10</v>
      </c>
      <c r="U134" s="11">
        <f t="shared" si="241"/>
        <v>8</v>
      </c>
      <c r="V134" s="64">
        <f t="shared" si="242"/>
        <v>46.4</v>
      </c>
      <c r="W134" s="4">
        <v>83</v>
      </c>
      <c r="X134" s="4">
        <v>89</v>
      </c>
      <c r="Y134" s="4">
        <v>90</v>
      </c>
      <c r="Z134" s="11">
        <f t="shared" si="243"/>
        <v>87.333333333333329</v>
      </c>
    </row>
    <row r="135" spans="1:32" ht="15">
      <c r="A135" s="130"/>
      <c r="B135" s="60" t="s">
        <v>91</v>
      </c>
      <c r="C135" s="7">
        <v>262</v>
      </c>
      <c r="D135" s="7">
        <v>0</v>
      </c>
      <c r="E135" s="7">
        <v>16</v>
      </c>
      <c r="G135" s="96">
        <v>43886</v>
      </c>
      <c r="H135" s="10" t="str">
        <f t="shared" ref="H135:K135" si="252">B58</f>
        <v>Germany</v>
      </c>
      <c r="I135" s="10">
        <f t="shared" si="252"/>
        <v>17</v>
      </c>
      <c r="J135" s="10">
        <f t="shared" si="252"/>
        <v>0</v>
      </c>
      <c r="K135" s="10">
        <f t="shared" si="252"/>
        <v>14</v>
      </c>
      <c r="L135" s="8">
        <f t="shared" ref="L135:N135" si="253">I135-I134</f>
        <v>1</v>
      </c>
      <c r="M135" s="8">
        <f t="shared" si="253"/>
        <v>0</v>
      </c>
      <c r="N135" s="8">
        <f t="shared" si="253"/>
        <v>0</v>
      </c>
      <c r="O135" s="8">
        <v>11</v>
      </c>
      <c r="P135" s="8">
        <v>9</v>
      </c>
      <c r="Q135" s="8">
        <v>10</v>
      </c>
      <c r="R135" s="8">
        <v>5</v>
      </c>
      <c r="S135" s="8">
        <v>5</v>
      </c>
      <c r="T135" s="8">
        <v>4</v>
      </c>
      <c r="U135" s="11">
        <f t="shared" si="241"/>
        <v>7</v>
      </c>
      <c r="V135" s="64">
        <f t="shared" si="242"/>
        <v>44.6</v>
      </c>
      <c r="W135" s="4">
        <v>84</v>
      </c>
      <c r="X135" s="4">
        <v>61</v>
      </c>
      <c r="Y135" s="4">
        <v>92</v>
      </c>
      <c r="Z135" s="11">
        <f t="shared" si="243"/>
        <v>79</v>
      </c>
      <c r="AC135" s="4" t="s">
        <v>113</v>
      </c>
      <c r="AE135" s="104" t="s">
        <v>114</v>
      </c>
    </row>
    <row r="136" spans="1:32" ht="15">
      <c r="A136" s="130"/>
      <c r="B136" s="60" t="s">
        <v>93</v>
      </c>
      <c r="C136" s="7">
        <v>222</v>
      </c>
      <c r="D136" s="7">
        <v>2</v>
      </c>
      <c r="E136" s="7">
        <v>2</v>
      </c>
      <c r="G136" s="96">
        <v>43887</v>
      </c>
      <c r="H136" s="10" t="str">
        <f t="shared" ref="H136:K136" si="254">B69</f>
        <v>Germany</v>
      </c>
      <c r="I136" s="10">
        <f t="shared" si="254"/>
        <v>27</v>
      </c>
      <c r="J136" s="10">
        <f t="shared" si="254"/>
        <v>0</v>
      </c>
      <c r="K136" s="10">
        <f t="shared" si="254"/>
        <v>15</v>
      </c>
      <c r="L136" s="8">
        <f t="shared" ref="L136:N136" si="255">I136-I135</f>
        <v>10</v>
      </c>
      <c r="M136" s="8">
        <f t="shared" si="255"/>
        <v>0</v>
      </c>
      <c r="N136" s="8">
        <f t="shared" si="255"/>
        <v>1</v>
      </c>
      <c r="O136" s="8">
        <v>5</v>
      </c>
      <c r="P136" s="8">
        <v>1</v>
      </c>
      <c r="Q136" s="8">
        <v>5</v>
      </c>
      <c r="R136" s="8">
        <v>3</v>
      </c>
      <c r="S136" s="8">
        <v>4</v>
      </c>
      <c r="T136" s="8">
        <v>3</v>
      </c>
      <c r="U136" s="11">
        <f t="shared" si="241"/>
        <v>3.5</v>
      </c>
      <c r="V136" s="64">
        <f t="shared" si="242"/>
        <v>38.299999999999997</v>
      </c>
      <c r="W136" s="4">
        <v>90</v>
      </c>
      <c r="X136" s="4">
        <v>85</v>
      </c>
      <c r="Y136" s="4">
        <v>92</v>
      </c>
      <c r="Z136" s="11">
        <f t="shared" si="243"/>
        <v>89</v>
      </c>
    </row>
    <row r="137" spans="1:32" ht="15">
      <c r="A137" s="130"/>
      <c r="B137" s="60" t="s">
        <v>61</v>
      </c>
      <c r="C137" s="7">
        <v>110</v>
      </c>
      <c r="D137" s="7">
        <v>0</v>
      </c>
      <c r="E137" s="7">
        <v>78</v>
      </c>
      <c r="G137" s="96">
        <v>43888</v>
      </c>
      <c r="H137" s="10" t="str">
        <f t="shared" ref="H137:K137" si="256">B78</f>
        <v>Germany</v>
      </c>
      <c r="I137" s="10">
        <f t="shared" si="256"/>
        <v>46</v>
      </c>
      <c r="J137" s="10">
        <f t="shared" si="256"/>
        <v>0</v>
      </c>
      <c r="K137" s="10">
        <f t="shared" si="256"/>
        <v>16</v>
      </c>
      <c r="L137" s="8">
        <f t="shared" ref="L137:N137" si="257">I137-I136</f>
        <v>19</v>
      </c>
      <c r="M137" s="8">
        <f t="shared" si="257"/>
        <v>0</v>
      </c>
      <c r="N137" s="8">
        <f t="shared" si="257"/>
        <v>1</v>
      </c>
      <c r="O137" s="8">
        <v>3</v>
      </c>
      <c r="P137" s="8">
        <v>2</v>
      </c>
      <c r="Q137" s="8">
        <v>4</v>
      </c>
      <c r="R137" s="8">
        <v>1</v>
      </c>
      <c r="S137" s="8">
        <v>3</v>
      </c>
      <c r="T137" s="8">
        <v>1</v>
      </c>
      <c r="U137" s="11">
        <f t="shared" si="241"/>
        <v>2.5</v>
      </c>
      <c r="V137" s="64">
        <f t="shared" si="242"/>
        <v>36.5</v>
      </c>
      <c r="W137" s="4">
        <v>90</v>
      </c>
      <c r="X137" s="4">
        <v>93</v>
      </c>
      <c r="Y137" s="4">
        <v>94</v>
      </c>
      <c r="Z137" s="11">
        <f t="shared" si="243"/>
        <v>92.333333333333329</v>
      </c>
    </row>
    <row r="138" spans="1:32">
      <c r="A138" s="101"/>
      <c r="B138" s="16"/>
      <c r="C138" s="16"/>
      <c r="D138" s="16"/>
      <c r="E138" s="16"/>
      <c r="G138" s="96">
        <v>43889</v>
      </c>
      <c r="H138" s="10" t="str">
        <f t="shared" ref="H138:K138" si="258">B89</f>
        <v>Germany</v>
      </c>
      <c r="I138" s="10">
        <f t="shared" si="258"/>
        <v>48</v>
      </c>
      <c r="J138" s="10">
        <f t="shared" si="258"/>
        <v>0</v>
      </c>
      <c r="K138" s="10">
        <f t="shared" si="258"/>
        <v>16</v>
      </c>
      <c r="L138" s="8">
        <f t="shared" ref="L138:N138" si="259">I138-I137</f>
        <v>2</v>
      </c>
      <c r="M138" s="8">
        <f t="shared" si="259"/>
        <v>0</v>
      </c>
      <c r="N138" s="8">
        <f t="shared" si="259"/>
        <v>0</v>
      </c>
      <c r="O138" s="8">
        <v>2</v>
      </c>
      <c r="P138" s="8">
        <v>1</v>
      </c>
      <c r="Q138" s="8">
        <v>7</v>
      </c>
      <c r="R138" s="8">
        <v>6</v>
      </c>
      <c r="S138" s="8">
        <v>6</v>
      </c>
      <c r="T138" s="8">
        <v>4</v>
      </c>
      <c r="U138" s="11">
        <f t="shared" si="241"/>
        <v>5</v>
      </c>
      <c r="V138" s="64">
        <f t="shared" si="242"/>
        <v>41</v>
      </c>
      <c r="W138" s="4">
        <v>90</v>
      </c>
      <c r="X138" s="4">
        <v>65</v>
      </c>
      <c r="Y138" s="4">
        <v>87</v>
      </c>
      <c r="Z138" s="11">
        <f t="shared" si="243"/>
        <v>80.666666666666671</v>
      </c>
    </row>
    <row r="139" spans="1:32" ht="15">
      <c r="A139" s="129">
        <v>43895</v>
      </c>
      <c r="B139" s="60" t="s">
        <v>58</v>
      </c>
      <c r="C139" s="7">
        <v>6088</v>
      </c>
      <c r="D139" s="7">
        <v>35</v>
      </c>
      <c r="E139" s="7">
        <v>41</v>
      </c>
      <c r="G139" s="96">
        <v>43890</v>
      </c>
      <c r="H139" s="10" t="str">
        <f t="shared" ref="H139:K139" si="260">B98</f>
        <v>Germany</v>
      </c>
      <c r="I139" s="10">
        <f t="shared" si="260"/>
        <v>79</v>
      </c>
      <c r="J139" s="10">
        <f t="shared" si="260"/>
        <v>0</v>
      </c>
      <c r="K139" s="10">
        <f t="shared" si="260"/>
        <v>16</v>
      </c>
      <c r="L139" s="8">
        <f t="shared" ref="L139:N139" si="261">I139-I138</f>
        <v>31</v>
      </c>
      <c r="M139" s="8">
        <f t="shared" si="261"/>
        <v>0</v>
      </c>
      <c r="N139" s="8">
        <f t="shared" si="261"/>
        <v>0</v>
      </c>
      <c r="O139" s="8">
        <v>10</v>
      </c>
      <c r="P139" s="8">
        <v>6</v>
      </c>
      <c r="Q139" s="8">
        <v>13</v>
      </c>
      <c r="R139" s="8">
        <v>8</v>
      </c>
      <c r="S139" s="8">
        <v>7</v>
      </c>
      <c r="T139" s="8">
        <v>6</v>
      </c>
      <c r="U139" s="11">
        <f t="shared" si="241"/>
        <v>7.5</v>
      </c>
      <c r="V139" s="64">
        <f t="shared" si="242"/>
        <v>45.5</v>
      </c>
      <c r="W139" s="4">
        <v>87</v>
      </c>
      <c r="X139" s="4">
        <v>69</v>
      </c>
      <c r="Y139" s="4">
        <v>76</v>
      </c>
      <c r="Z139" s="11">
        <f t="shared" si="243"/>
        <v>77.333333333333329</v>
      </c>
    </row>
    <row r="140" spans="1:32" ht="15">
      <c r="A140" s="130"/>
      <c r="B140" s="60" t="s">
        <v>59</v>
      </c>
      <c r="C140" s="7">
        <v>3858</v>
      </c>
      <c r="D140" s="7">
        <v>148</v>
      </c>
      <c r="E140" s="7">
        <v>414</v>
      </c>
      <c r="G140" s="96">
        <v>43891</v>
      </c>
      <c r="H140" s="10" t="str">
        <f t="shared" ref="H140:K140" si="262">B107</f>
        <v>Germany</v>
      </c>
      <c r="I140" s="10">
        <f t="shared" si="262"/>
        <v>130</v>
      </c>
      <c r="J140" s="10">
        <f t="shared" si="262"/>
        <v>0</v>
      </c>
      <c r="K140" s="10">
        <f t="shared" si="262"/>
        <v>16</v>
      </c>
      <c r="L140" s="8">
        <f t="shared" ref="L140:N140" si="263">I140-I139</f>
        <v>51</v>
      </c>
      <c r="M140" s="8">
        <f t="shared" si="263"/>
        <v>0</v>
      </c>
      <c r="N140" s="8">
        <f t="shared" si="263"/>
        <v>0</v>
      </c>
      <c r="O140" s="8">
        <v>6</v>
      </c>
      <c r="P140" s="8">
        <v>5</v>
      </c>
      <c r="Q140" s="8">
        <v>10</v>
      </c>
      <c r="R140" s="8">
        <v>9</v>
      </c>
      <c r="S140" s="8">
        <v>9</v>
      </c>
      <c r="T140" s="8">
        <v>5</v>
      </c>
      <c r="U140" s="11">
        <f t="shared" si="241"/>
        <v>7.5</v>
      </c>
      <c r="V140" s="64">
        <f t="shared" si="242"/>
        <v>45.5</v>
      </c>
      <c r="W140" s="4">
        <v>75</v>
      </c>
      <c r="X140" s="4">
        <v>60</v>
      </c>
      <c r="Y140" s="4">
        <v>89</v>
      </c>
      <c r="Z140" s="11">
        <f t="shared" si="243"/>
        <v>74.666666666666671</v>
      </c>
    </row>
    <row r="141" spans="1:32" ht="15">
      <c r="A141" s="130"/>
      <c r="B141" s="60" t="s">
        <v>63</v>
      </c>
      <c r="C141" s="7">
        <v>3513</v>
      </c>
      <c r="D141" s="7">
        <v>107</v>
      </c>
      <c r="E141" s="7">
        <v>739</v>
      </c>
      <c r="G141" s="96">
        <v>43892</v>
      </c>
      <c r="H141" s="10" t="str">
        <f t="shared" ref="H141:K141" si="264">B116</f>
        <v>Germany</v>
      </c>
      <c r="I141" s="10">
        <f t="shared" si="264"/>
        <v>159</v>
      </c>
      <c r="J141" s="10">
        <f t="shared" si="264"/>
        <v>0</v>
      </c>
      <c r="K141" s="10">
        <f t="shared" si="264"/>
        <v>16</v>
      </c>
      <c r="L141" s="8">
        <f t="shared" ref="L141:N141" si="265">I141-I140</f>
        <v>29</v>
      </c>
      <c r="M141" s="8">
        <f t="shared" si="265"/>
        <v>0</v>
      </c>
      <c r="N141" s="8">
        <f t="shared" si="265"/>
        <v>0</v>
      </c>
      <c r="O141" s="8">
        <v>5</v>
      </c>
      <c r="P141" s="8">
        <v>3</v>
      </c>
      <c r="Q141" s="8">
        <v>10</v>
      </c>
      <c r="R141" s="8">
        <v>8</v>
      </c>
      <c r="S141" s="8">
        <v>8</v>
      </c>
      <c r="T141" s="8">
        <v>6</v>
      </c>
      <c r="U141" s="11">
        <f t="shared" si="241"/>
        <v>7</v>
      </c>
      <c r="V141" s="64">
        <f t="shared" si="242"/>
        <v>44.6</v>
      </c>
      <c r="W141" s="4">
        <v>90</v>
      </c>
      <c r="X141" s="4">
        <v>75</v>
      </c>
      <c r="Y141" s="4">
        <v>96</v>
      </c>
      <c r="Z141" s="11">
        <f t="shared" si="243"/>
        <v>87</v>
      </c>
    </row>
    <row r="142" spans="1:32" ht="15">
      <c r="A142" s="130"/>
      <c r="B142" s="60" t="s">
        <v>68</v>
      </c>
      <c r="C142" s="7">
        <v>377</v>
      </c>
      <c r="D142" s="7">
        <v>6</v>
      </c>
      <c r="E142" s="7">
        <v>12</v>
      </c>
      <c r="G142" s="96">
        <v>43893</v>
      </c>
      <c r="H142" s="10" t="str">
        <f t="shared" ref="H142:K142" si="266">B125</f>
        <v>Germany</v>
      </c>
      <c r="I142" s="10">
        <f t="shared" si="266"/>
        <v>196</v>
      </c>
      <c r="J142" s="10">
        <f t="shared" si="266"/>
        <v>0</v>
      </c>
      <c r="K142" s="10">
        <f t="shared" si="266"/>
        <v>16</v>
      </c>
      <c r="L142" s="8">
        <f t="shared" ref="L142:N142" si="267">I142-I141</f>
        <v>37</v>
      </c>
      <c r="M142" s="8">
        <f t="shared" si="267"/>
        <v>0</v>
      </c>
      <c r="N142" s="8">
        <f t="shared" si="267"/>
        <v>0</v>
      </c>
      <c r="O142" s="8">
        <v>6</v>
      </c>
      <c r="P142" s="8">
        <v>2</v>
      </c>
      <c r="Q142" s="8">
        <v>8</v>
      </c>
      <c r="R142" s="8">
        <v>7</v>
      </c>
      <c r="S142" s="8">
        <v>6</v>
      </c>
      <c r="T142" s="8">
        <v>2</v>
      </c>
      <c r="U142" s="11">
        <f t="shared" si="241"/>
        <v>6</v>
      </c>
      <c r="V142" s="64">
        <f t="shared" si="242"/>
        <v>42.8</v>
      </c>
      <c r="W142" s="4">
        <v>93</v>
      </c>
      <c r="X142" s="4">
        <v>67</v>
      </c>
      <c r="Y142" s="4">
        <v>83</v>
      </c>
      <c r="Z142" s="11">
        <f t="shared" si="243"/>
        <v>81</v>
      </c>
    </row>
    <row r="143" spans="1:32" ht="15">
      <c r="A143" s="130"/>
      <c r="B143" s="60" t="s">
        <v>60</v>
      </c>
      <c r="C143" s="7">
        <v>360</v>
      </c>
      <c r="D143" s="7">
        <v>6</v>
      </c>
      <c r="E143" s="7">
        <v>43</v>
      </c>
      <c r="G143" s="96">
        <v>43894</v>
      </c>
      <c r="H143" s="10" t="str">
        <f t="shared" ref="H143:K143" si="268">B135</f>
        <v>Germany</v>
      </c>
      <c r="I143" s="10">
        <f t="shared" si="268"/>
        <v>262</v>
      </c>
      <c r="J143" s="10">
        <f t="shared" si="268"/>
        <v>0</v>
      </c>
      <c r="K143" s="10">
        <f t="shared" si="268"/>
        <v>16</v>
      </c>
      <c r="L143" s="8">
        <f t="shared" ref="L143:N143" si="269">I143-I142</f>
        <v>66</v>
      </c>
      <c r="M143" s="8">
        <f t="shared" si="269"/>
        <v>0</v>
      </c>
      <c r="N143" s="8">
        <f t="shared" si="269"/>
        <v>0</v>
      </c>
      <c r="O143" s="8">
        <v>5</v>
      </c>
      <c r="P143" s="8">
        <v>2</v>
      </c>
      <c r="Q143" s="8">
        <v>11</v>
      </c>
      <c r="R143" s="8">
        <v>7</v>
      </c>
      <c r="S143" s="8">
        <v>8</v>
      </c>
      <c r="T143" s="8">
        <v>5</v>
      </c>
      <c r="U143" s="11">
        <f t="shared" si="241"/>
        <v>6</v>
      </c>
      <c r="V143" s="64">
        <f t="shared" si="242"/>
        <v>42.8</v>
      </c>
      <c r="W143" s="4">
        <v>90</v>
      </c>
      <c r="X143" s="4">
        <v>62</v>
      </c>
      <c r="Y143" s="4">
        <v>78</v>
      </c>
      <c r="Z143" s="11">
        <f t="shared" si="243"/>
        <v>76.666666666666671</v>
      </c>
    </row>
    <row r="144" spans="1:32" ht="15">
      <c r="A144" s="130"/>
      <c r="B144" s="60" t="s">
        <v>93</v>
      </c>
      <c r="C144" s="7">
        <v>259</v>
      </c>
      <c r="D144" s="7">
        <v>3</v>
      </c>
      <c r="E144" s="7">
        <v>2</v>
      </c>
      <c r="G144" s="96">
        <v>43895</v>
      </c>
      <c r="H144" s="10" t="str">
        <f t="shared" ref="H144:K144" si="270">B146</f>
        <v>Germany</v>
      </c>
      <c r="I144" s="10">
        <f t="shared" si="270"/>
        <v>482</v>
      </c>
      <c r="J144" s="10">
        <f t="shared" si="270"/>
        <v>0</v>
      </c>
      <c r="K144" s="10">
        <f t="shared" si="270"/>
        <v>16</v>
      </c>
      <c r="L144" s="8">
        <f t="shared" ref="L144:N144" si="271">I144-I143</f>
        <v>220</v>
      </c>
      <c r="M144" s="8">
        <f t="shared" si="271"/>
        <v>0</v>
      </c>
      <c r="N144" s="8">
        <f t="shared" si="271"/>
        <v>0</v>
      </c>
      <c r="O144" s="8">
        <v>5</v>
      </c>
      <c r="P144" s="8">
        <v>5</v>
      </c>
      <c r="Q144" s="8">
        <v>8</v>
      </c>
      <c r="R144" s="8">
        <v>7</v>
      </c>
      <c r="S144" s="8">
        <v>7</v>
      </c>
      <c r="T144" s="8">
        <v>5</v>
      </c>
      <c r="U144" s="11">
        <f t="shared" si="241"/>
        <v>6</v>
      </c>
      <c r="V144" s="64">
        <f t="shared" si="242"/>
        <v>42.8</v>
      </c>
      <c r="W144" s="4">
        <v>85</v>
      </c>
      <c r="X144" s="4">
        <v>88</v>
      </c>
      <c r="Y144" s="4">
        <v>93</v>
      </c>
      <c r="Z144" s="11">
        <f t="shared" si="243"/>
        <v>88.666666666666671</v>
      </c>
    </row>
    <row r="145" spans="1:31" ht="15">
      <c r="A145" s="130"/>
      <c r="B145" s="60" t="s">
        <v>61</v>
      </c>
      <c r="C145" s="7">
        <v>117</v>
      </c>
      <c r="D145" s="7">
        <v>0</v>
      </c>
      <c r="E145" s="7">
        <v>78</v>
      </c>
      <c r="G145" s="96">
        <v>43896</v>
      </c>
      <c r="H145" s="10" t="str">
        <f t="shared" ref="H145:K145" si="272">B152</f>
        <v>Germany</v>
      </c>
      <c r="I145" s="10">
        <f t="shared" si="272"/>
        <v>670</v>
      </c>
      <c r="J145" s="10">
        <f t="shared" si="272"/>
        <v>0</v>
      </c>
      <c r="K145" s="10">
        <f t="shared" si="272"/>
        <v>17</v>
      </c>
      <c r="L145" s="8">
        <f t="shared" ref="L145:N145" si="273">I145-I144</f>
        <v>188</v>
      </c>
      <c r="M145" s="8">
        <f t="shared" si="273"/>
        <v>0</v>
      </c>
      <c r="N145" s="8">
        <f t="shared" si="273"/>
        <v>1</v>
      </c>
      <c r="O145" s="8">
        <v>5</v>
      </c>
      <c r="P145" s="8">
        <v>5</v>
      </c>
      <c r="Q145" s="8">
        <v>7</v>
      </c>
      <c r="R145" s="8">
        <v>5</v>
      </c>
      <c r="S145" s="8">
        <v>7</v>
      </c>
      <c r="T145" s="8">
        <v>4</v>
      </c>
      <c r="U145" s="11">
        <f t="shared" si="241"/>
        <v>5</v>
      </c>
      <c r="V145" s="64">
        <f t="shared" si="242"/>
        <v>41</v>
      </c>
      <c r="W145" s="4">
        <v>98</v>
      </c>
      <c r="X145" s="4">
        <v>80</v>
      </c>
      <c r="Y145" s="4">
        <v>81</v>
      </c>
      <c r="Z145" s="11">
        <f t="shared" si="243"/>
        <v>86.333333333333329</v>
      </c>
    </row>
    <row r="146" spans="1:31" ht="15">
      <c r="A146" s="130"/>
      <c r="B146" s="60" t="s">
        <v>91</v>
      </c>
      <c r="C146" s="7">
        <v>482</v>
      </c>
      <c r="D146" s="7">
        <v>0</v>
      </c>
      <c r="E146" s="7">
        <v>16</v>
      </c>
      <c r="G146" s="96">
        <v>43897</v>
      </c>
      <c r="H146" s="10" t="str">
        <f t="shared" ref="H146:K146" si="274">B162</f>
        <v>Germany</v>
      </c>
      <c r="I146" s="10">
        <f t="shared" si="274"/>
        <v>799</v>
      </c>
      <c r="J146" s="10">
        <f t="shared" si="274"/>
        <v>0</v>
      </c>
      <c r="K146" s="10">
        <f t="shared" si="274"/>
        <v>18</v>
      </c>
      <c r="L146" s="8">
        <f t="shared" ref="L146:N146" si="275">I146-I145</f>
        <v>129</v>
      </c>
      <c r="M146" s="8">
        <f t="shared" si="275"/>
        <v>0</v>
      </c>
      <c r="N146" s="8">
        <f t="shared" si="275"/>
        <v>1</v>
      </c>
      <c r="O146" s="8">
        <v>5</v>
      </c>
      <c r="P146" s="8">
        <v>3</v>
      </c>
      <c r="Q146" s="8">
        <v>10</v>
      </c>
      <c r="R146" s="8">
        <v>8</v>
      </c>
      <c r="S146" s="8">
        <v>9</v>
      </c>
      <c r="T146" s="8">
        <v>8</v>
      </c>
      <c r="U146" s="11">
        <f t="shared" si="241"/>
        <v>8</v>
      </c>
      <c r="V146" s="64">
        <f t="shared" si="242"/>
        <v>46.4</v>
      </c>
      <c r="W146" s="4">
        <v>84</v>
      </c>
      <c r="X146" s="4">
        <v>60</v>
      </c>
      <c r="Y146" s="4">
        <v>64</v>
      </c>
      <c r="Z146" s="11">
        <f t="shared" si="243"/>
        <v>69.333333333333329</v>
      </c>
    </row>
    <row r="147" spans="1:31">
      <c r="A147" s="101"/>
      <c r="B147" s="113"/>
      <c r="C147" s="113"/>
      <c r="D147" s="113"/>
      <c r="E147" s="113"/>
      <c r="G147" s="96">
        <v>43898</v>
      </c>
      <c r="H147" s="10" t="str">
        <f t="shared" ref="H147:K147" si="276">B171</f>
        <v>Germany</v>
      </c>
      <c r="I147" s="10">
        <f t="shared" si="276"/>
        <v>1040</v>
      </c>
      <c r="J147" s="10">
        <f t="shared" si="276"/>
        <v>0</v>
      </c>
      <c r="K147" s="10">
        <f t="shared" si="276"/>
        <v>18</v>
      </c>
      <c r="L147" s="8">
        <f t="shared" ref="L147:N147" si="277">I147-I146</f>
        <v>241</v>
      </c>
      <c r="M147" s="8">
        <f t="shared" si="277"/>
        <v>0</v>
      </c>
      <c r="N147" s="8">
        <f t="shared" si="277"/>
        <v>0</v>
      </c>
      <c r="O147" s="8">
        <v>8</v>
      </c>
      <c r="P147" s="8">
        <v>8</v>
      </c>
      <c r="Q147" s="8">
        <v>12</v>
      </c>
      <c r="R147" s="8">
        <v>9</v>
      </c>
      <c r="S147" s="8">
        <v>9</v>
      </c>
      <c r="T147" s="8">
        <v>8</v>
      </c>
      <c r="U147" s="11">
        <f t="shared" si="241"/>
        <v>8.5</v>
      </c>
      <c r="V147" s="64">
        <f t="shared" si="242"/>
        <v>47.3</v>
      </c>
      <c r="W147" s="4">
        <v>76</v>
      </c>
      <c r="X147" s="4">
        <v>81</v>
      </c>
      <c r="Y147" s="4">
        <v>91</v>
      </c>
      <c r="Z147" s="11">
        <f t="shared" si="243"/>
        <v>82.666666666666671</v>
      </c>
    </row>
    <row r="148" spans="1:31">
      <c r="A148" s="129">
        <v>43896</v>
      </c>
      <c r="B148" s="60" t="s">
        <v>58</v>
      </c>
      <c r="C148" s="7">
        <v>6593</v>
      </c>
      <c r="D148" s="7">
        <v>42</v>
      </c>
      <c r="E148" s="7">
        <v>135</v>
      </c>
      <c r="G148" s="96">
        <v>43899</v>
      </c>
      <c r="I148" s="65">
        <f t="shared" ref="I148:K148" si="278">C181</f>
        <v>1176</v>
      </c>
      <c r="J148" s="65">
        <f t="shared" si="278"/>
        <v>2</v>
      </c>
      <c r="K148" s="65">
        <f t="shared" si="278"/>
        <v>18</v>
      </c>
      <c r="L148" s="8">
        <f t="shared" ref="L148:N148" si="279">I148-I147</f>
        <v>136</v>
      </c>
      <c r="M148" s="8">
        <f t="shared" si="279"/>
        <v>2</v>
      </c>
      <c r="N148" s="8">
        <f t="shared" si="279"/>
        <v>0</v>
      </c>
      <c r="O148" s="4">
        <v>8</v>
      </c>
      <c r="P148" s="4">
        <v>7</v>
      </c>
      <c r="Q148" s="4">
        <v>10</v>
      </c>
      <c r="R148" s="4">
        <v>7</v>
      </c>
      <c r="S148" s="4">
        <v>9</v>
      </c>
      <c r="T148" s="4">
        <v>7</v>
      </c>
      <c r="U148" s="11">
        <f t="shared" si="241"/>
        <v>7.5</v>
      </c>
      <c r="V148" s="64">
        <f t="shared" si="242"/>
        <v>45.5</v>
      </c>
      <c r="W148" s="114">
        <v>87</v>
      </c>
      <c r="X148" s="114">
        <v>67</v>
      </c>
      <c r="Y148" s="115">
        <v>75</v>
      </c>
      <c r="Z148" s="11">
        <f t="shared" si="243"/>
        <v>76.333333333333329</v>
      </c>
    </row>
    <row r="149" spans="1:31">
      <c r="A149" s="130"/>
      <c r="B149" s="60"/>
      <c r="C149" s="7"/>
      <c r="D149" s="7"/>
      <c r="E149" s="7"/>
      <c r="G149" s="4"/>
      <c r="H149" s="60"/>
      <c r="I149" s="60"/>
      <c r="J149" s="60"/>
      <c r="K149" s="60"/>
      <c r="L149" s="3"/>
      <c r="M149" s="3"/>
      <c r="N149" s="3"/>
      <c r="O149" s="116"/>
      <c r="P149" s="116"/>
      <c r="Q149" s="116"/>
      <c r="R149" s="116"/>
      <c r="S149" s="116"/>
      <c r="T149" s="116"/>
      <c r="W149" s="5"/>
      <c r="X149" s="5"/>
      <c r="Y149" s="6"/>
    </row>
    <row r="150" spans="1:31">
      <c r="A150" s="130"/>
      <c r="B150" s="60" t="s">
        <v>63</v>
      </c>
      <c r="C150" s="7">
        <v>4747</v>
      </c>
      <c r="D150" s="7">
        <v>124</v>
      </c>
      <c r="E150" s="7">
        <v>913</v>
      </c>
      <c r="G150" s="8" t="s">
        <v>64</v>
      </c>
      <c r="H150" s="2" t="s">
        <v>88</v>
      </c>
      <c r="I150" s="2" t="s">
        <v>3</v>
      </c>
      <c r="J150" s="2" t="s">
        <v>4</v>
      </c>
      <c r="K150" s="2" t="s">
        <v>5</v>
      </c>
      <c r="L150" s="3" t="s">
        <v>65</v>
      </c>
      <c r="M150" s="3" t="s">
        <v>66</v>
      </c>
      <c r="N150" s="3" t="s">
        <v>89</v>
      </c>
      <c r="O150" s="3" t="s">
        <v>6</v>
      </c>
      <c r="P150" s="3" t="s">
        <v>7</v>
      </c>
      <c r="Q150" s="3" t="s">
        <v>6</v>
      </c>
      <c r="R150" s="3" t="s">
        <v>7</v>
      </c>
      <c r="S150" s="3" t="s">
        <v>6</v>
      </c>
      <c r="T150" s="3" t="s">
        <v>7</v>
      </c>
      <c r="U150" s="4" t="s">
        <v>14</v>
      </c>
      <c r="V150" s="4" t="s">
        <v>15</v>
      </c>
      <c r="W150" s="5" t="s">
        <v>9</v>
      </c>
      <c r="X150" s="5" t="s">
        <v>10</v>
      </c>
      <c r="Y150" s="6" t="s">
        <v>11</v>
      </c>
      <c r="Z150" s="4" t="s">
        <v>16</v>
      </c>
    </row>
    <row r="151" spans="1:31" ht="15">
      <c r="A151" s="130"/>
      <c r="B151" s="60" t="s">
        <v>59</v>
      </c>
      <c r="C151" s="7">
        <v>4636</v>
      </c>
      <c r="D151" s="7">
        <v>197</v>
      </c>
      <c r="E151" s="7">
        <v>523</v>
      </c>
      <c r="G151" s="96">
        <v>43881</v>
      </c>
      <c r="H151" s="10" t="str">
        <f t="shared" ref="H151:K151" si="280">B13</f>
        <v>Spain</v>
      </c>
      <c r="I151" s="10">
        <f t="shared" si="280"/>
        <v>2</v>
      </c>
      <c r="J151" s="10">
        <f t="shared" si="280"/>
        <v>0</v>
      </c>
      <c r="K151" s="10">
        <f t="shared" si="280"/>
        <v>2</v>
      </c>
      <c r="L151" s="10"/>
      <c r="M151" s="10"/>
      <c r="N151" s="10"/>
      <c r="O151" s="8">
        <v>4</v>
      </c>
      <c r="P151" s="8">
        <v>-1</v>
      </c>
      <c r="Q151" s="8">
        <v>17</v>
      </c>
      <c r="R151" s="8">
        <v>10</v>
      </c>
      <c r="S151" s="8">
        <v>16</v>
      </c>
      <c r="T151" s="8">
        <v>4</v>
      </c>
      <c r="U151" s="11">
        <f t="shared" ref="U151:U169" si="281">MEDIAN(O151:T151)</f>
        <v>7</v>
      </c>
      <c r="V151" s="64">
        <f t="shared" ref="V151:V169" si="282">(U151*9/5)+32</f>
        <v>44.6</v>
      </c>
      <c r="W151" s="4">
        <v>87</v>
      </c>
      <c r="X151" s="4">
        <v>43</v>
      </c>
      <c r="Y151" s="4">
        <v>61</v>
      </c>
      <c r="Z151" s="11">
        <f t="shared" ref="Z151:Z169" si="283">AVERAGE(W151:Y151)</f>
        <v>63.666666666666664</v>
      </c>
    </row>
    <row r="152" spans="1:31" ht="15">
      <c r="A152" s="130"/>
      <c r="B152" s="60" t="s">
        <v>91</v>
      </c>
      <c r="C152" s="7">
        <v>670</v>
      </c>
      <c r="D152" s="7">
        <v>0</v>
      </c>
      <c r="E152" s="7">
        <v>17</v>
      </c>
      <c r="G152" s="96">
        <v>43882</v>
      </c>
      <c r="H152" s="10" t="str">
        <f t="shared" ref="H152:K152" si="284">B22</f>
        <v>Spain</v>
      </c>
      <c r="I152" s="10">
        <f t="shared" si="284"/>
        <v>2</v>
      </c>
      <c r="J152" s="10">
        <f t="shared" si="284"/>
        <v>0</v>
      </c>
      <c r="K152" s="10">
        <f t="shared" si="284"/>
        <v>2</v>
      </c>
      <c r="L152" s="8">
        <f t="shared" ref="L152:N152" si="285">I152-I151</f>
        <v>0</v>
      </c>
      <c r="M152" s="8">
        <f t="shared" si="285"/>
        <v>0</v>
      </c>
      <c r="N152" s="8">
        <f t="shared" si="285"/>
        <v>0</v>
      </c>
      <c r="O152" s="8">
        <v>5</v>
      </c>
      <c r="P152" s="8">
        <v>0</v>
      </c>
      <c r="Q152" s="8">
        <v>20</v>
      </c>
      <c r="R152" s="8">
        <v>14</v>
      </c>
      <c r="S152" s="8">
        <v>19</v>
      </c>
      <c r="T152" s="8">
        <v>5</v>
      </c>
      <c r="U152" s="11">
        <f t="shared" si="281"/>
        <v>9.5</v>
      </c>
      <c r="V152" s="64">
        <f t="shared" si="282"/>
        <v>49.1</v>
      </c>
      <c r="W152" s="4">
        <v>80</v>
      </c>
      <c r="X152" s="4">
        <v>31</v>
      </c>
      <c r="Y152" s="4">
        <v>48</v>
      </c>
      <c r="Z152" s="11">
        <f t="shared" si="283"/>
        <v>53</v>
      </c>
    </row>
    <row r="153" spans="1:31" ht="15">
      <c r="A153" s="130"/>
      <c r="B153" s="60" t="s">
        <v>68</v>
      </c>
      <c r="C153" s="7">
        <v>653</v>
      </c>
      <c r="D153" s="7">
        <v>9</v>
      </c>
      <c r="E153" s="7">
        <v>12</v>
      </c>
      <c r="G153" s="96">
        <v>43883</v>
      </c>
      <c r="H153" s="10" t="str">
        <f t="shared" ref="H153:K153" si="286">B32</f>
        <v>Spain</v>
      </c>
      <c r="I153" s="10">
        <f t="shared" si="286"/>
        <v>2</v>
      </c>
      <c r="J153" s="10">
        <f t="shared" si="286"/>
        <v>0</v>
      </c>
      <c r="K153" s="10">
        <f t="shared" si="286"/>
        <v>2</v>
      </c>
      <c r="L153" s="8">
        <f t="shared" ref="L153:N153" si="287">I153-I152</f>
        <v>0</v>
      </c>
      <c r="M153" s="8">
        <f t="shared" si="287"/>
        <v>0</v>
      </c>
      <c r="N153" s="8">
        <f t="shared" si="287"/>
        <v>0</v>
      </c>
      <c r="O153" s="8">
        <v>5</v>
      </c>
      <c r="P153" s="8">
        <v>0</v>
      </c>
      <c r="Q153" s="8">
        <v>22</v>
      </c>
      <c r="R153" s="8">
        <v>13</v>
      </c>
      <c r="S153" s="8">
        <v>20</v>
      </c>
      <c r="T153" s="8">
        <v>6</v>
      </c>
      <c r="U153" s="11">
        <f t="shared" si="281"/>
        <v>9.5</v>
      </c>
      <c r="V153" s="64">
        <f t="shared" si="282"/>
        <v>49.1</v>
      </c>
      <c r="W153" s="4">
        <v>80</v>
      </c>
      <c r="X153" s="4">
        <v>30</v>
      </c>
      <c r="Y153" s="4">
        <v>49</v>
      </c>
      <c r="Z153" s="11">
        <f t="shared" si="283"/>
        <v>53</v>
      </c>
      <c r="AC153" s="111" t="s">
        <v>115</v>
      </c>
      <c r="AE153" s="104" t="s">
        <v>116</v>
      </c>
    </row>
    <row r="154" spans="1:31" ht="15">
      <c r="A154" s="130"/>
      <c r="B154" s="60" t="s">
        <v>60</v>
      </c>
      <c r="C154" s="7">
        <v>420</v>
      </c>
      <c r="D154" s="7">
        <v>6</v>
      </c>
      <c r="E154" s="7">
        <v>46</v>
      </c>
      <c r="G154" s="96">
        <v>43884</v>
      </c>
      <c r="H154" s="10" t="str">
        <f t="shared" ref="H154:K154" si="288">B41</f>
        <v>Spain</v>
      </c>
      <c r="I154" s="10">
        <f t="shared" si="288"/>
        <v>2</v>
      </c>
      <c r="J154" s="10">
        <f t="shared" si="288"/>
        <v>0</v>
      </c>
      <c r="K154" s="10">
        <f t="shared" si="288"/>
        <v>2</v>
      </c>
      <c r="L154" s="8">
        <f t="shared" ref="L154:N154" si="289">I154-I153</f>
        <v>0</v>
      </c>
      <c r="M154" s="8">
        <f t="shared" si="289"/>
        <v>0</v>
      </c>
      <c r="N154" s="8">
        <f t="shared" si="289"/>
        <v>0</v>
      </c>
      <c r="O154" s="8">
        <v>6</v>
      </c>
      <c r="P154" s="8">
        <v>2</v>
      </c>
      <c r="Q154" s="8">
        <v>22</v>
      </c>
      <c r="R154" s="8">
        <v>14</v>
      </c>
      <c r="S154" s="8">
        <v>21</v>
      </c>
      <c r="T154" s="8">
        <v>7</v>
      </c>
      <c r="U154" s="11">
        <f t="shared" si="281"/>
        <v>10.5</v>
      </c>
      <c r="V154" s="64">
        <f t="shared" si="282"/>
        <v>50.9</v>
      </c>
      <c r="W154" s="4">
        <v>74</v>
      </c>
      <c r="X154" s="4">
        <v>28</v>
      </c>
      <c r="Y154" s="4">
        <v>48</v>
      </c>
      <c r="Z154" s="11">
        <f t="shared" si="283"/>
        <v>50</v>
      </c>
    </row>
    <row r="155" spans="1:31" ht="15">
      <c r="A155" s="130"/>
      <c r="B155" s="60" t="s">
        <v>93</v>
      </c>
      <c r="C155" s="7">
        <v>400</v>
      </c>
      <c r="D155" s="7">
        <v>5</v>
      </c>
      <c r="E155" s="7">
        <v>2</v>
      </c>
      <c r="G155" s="96">
        <v>43885</v>
      </c>
      <c r="H155" s="10" t="str">
        <f t="shared" ref="H155:K155" si="290">B51</f>
        <v>Spain</v>
      </c>
      <c r="I155" s="10">
        <f t="shared" si="290"/>
        <v>2</v>
      </c>
      <c r="J155" s="10">
        <f t="shared" si="290"/>
        <v>0</v>
      </c>
      <c r="K155" s="10">
        <f t="shared" si="290"/>
        <v>2</v>
      </c>
      <c r="L155" s="8">
        <f t="shared" ref="L155:N155" si="291">I155-I154</f>
        <v>0</v>
      </c>
      <c r="M155" s="8">
        <f t="shared" si="291"/>
        <v>0</v>
      </c>
      <c r="N155" s="8">
        <f t="shared" si="291"/>
        <v>0</v>
      </c>
      <c r="O155" s="8">
        <v>7</v>
      </c>
      <c r="P155" s="8">
        <v>1</v>
      </c>
      <c r="Q155" s="8">
        <v>21</v>
      </c>
      <c r="R155" s="8">
        <v>14</v>
      </c>
      <c r="S155" s="8">
        <v>20</v>
      </c>
      <c r="T155" s="8">
        <v>8</v>
      </c>
      <c r="U155" s="11">
        <f t="shared" si="281"/>
        <v>11</v>
      </c>
      <c r="V155" s="64">
        <f t="shared" si="282"/>
        <v>51.8</v>
      </c>
      <c r="W155" s="4">
        <v>80</v>
      </c>
      <c r="X155" s="4">
        <v>29</v>
      </c>
      <c r="Y155" s="4">
        <v>45</v>
      </c>
      <c r="Z155" s="11">
        <f t="shared" si="283"/>
        <v>51.333333333333336</v>
      </c>
      <c r="AC155" s="111" t="s">
        <v>117</v>
      </c>
    </row>
    <row r="156" spans="1:31" ht="15">
      <c r="A156" s="130"/>
      <c r="B156" s="60" t="s">
        <v>61</v>
      </c>
      <c r="C156" s="7">
        <v>130</v>
      </c>
      <c r="D156" s="7">
        <v>0</v>
      </c>
      <c r="E156" s="7">
        <v>78</v>
      </c>
      <c r="G156" s="96">
        <v>43886</v>
      </c>
      <c r="H156" s="10" t="str">
        <f t="shared" ref="H156:K156" si="292">B60</f>
        <v>Spain</v>
      </c>
      <c r="I156" s="10">
        <f t="shared" si="292"/>
        <v>6</v>
      </c>
      <c r="J156" s="10">
        <f t="shared" si="292"/>
        <v>0</v>
      </c>
      <c r="K156" s="10">
        <f t="shared" si="292"/>
        <v>2</v>
      </c>
      <c r="L156" s="8">
        <f t="shared" ref="L156:N156" si="293">I156-I155</f>
        <v>4</v>
      </c>
      <c r="M156" s="8">
        <f t="shared" si="293"/>
        <v>0</v>
      </c>
      <c r="N156" s="8">
        <f t="shared" si="293"/>
        <v>0</v>
      </c>
      <c r="O156" s="8">
        <v>6</v>
      </c>
      <c r="P156" s="8">
        <v>1</v>
      </c>
      <c r="Q156" s="8">
        <v>19</v>
      </c>
      <c r="R156" s="8">
        <v>11</v>
      </c>
      <c r="S156" s="8">
        <v>16</v>
      </c>
      <c r="T156" s="8">
        <v>12</v>
      </c>
      <c r="U156" s="11">
        <f t="shared" si="281"/>
        <v>11.5</v>
      </c>
      <c r="V156" s="64">
        <f t="shared" si="282"/>
        <v>52.7</v>
      </c>
      <c r="W156" s="4">
        <v>84</v>
      </c>
      <c r="X156" s="4">
        <v>40</v>
      </c>
      <c r="Y156" s="4">
        <v>55</v>
      </c>
      <c r="Z156" s="11">
        <f t="shared" si="283"/>
        <v>59.666666666666664</v>
      </c>
    </row>
    <row r="157" spans="1:31">
      <c r="A157" s="101"/>
      <c r="B157" s="16"/>
      <c r="C157" s="16"/>
      <c r="D157" s="16"/>
      <c r="E157" s="16"/>
      <c r="G157" s="96">
        <v>43887</v>
      </c>
      <c r="H157" s="10" t="str">
        <f t="shared" ref="H157:K157" si="294">B71</f>
        <v>Spain</v>
      </c>
      <c r="I157" s="10">
        <f t="shared" si="294"/>
        <v>13</v>
      </c>
      <c r="J157" s="10">
        <f t="shared" si="294"/>
        <v>0</v>
      </c>
      <c r="K157" s="10">
        <f t="shared" si="294"/>
        <v>2</v>
      </c>
      <c r="L157" s="8">
        <f t="shared" ref="L157:N157" si="295">I157-I156</f>
        <v>7</v>
      </c>
      <c r="M157" s="8">
        <f t="shared" si="295"/>
        <v>0</v>
      </c>
      <c r="N157" s="8">
        <f t="shared" si="295"/>
        <v>0</v>
      </c>
      <c r="O157" s="8">
        <v>12</v>
      </c>
      <c r="P157" s="8">
        <v>8</v>
      </c>
      <c r="Q157" s="8">
        <v>16</v>
      </c>
      <c r="R157" s="8">
        <v>13</v>
      </c>
      <c r="S157" s="8">
        <v>15</v>
      </c>
      <c r="T157" s="8">
        <v>8</v>
      </c>
      <c r="U157" s="11">
        <f t="shared" si="281"/>
        <v>12.5</v>
      </c>
      <c r="V157" s="64">
        <f t="shared" si="282"/>
        <v>54.5</v>
      </c>
      <c r="W157" s="4">
        <v>61</v>
      </c>
      <c r="X157" s="4">
        <v>34</v>
      </c>
      <c r="Y157" s="4">
        <v>48</v>
      </c>
      <c r="Z157" s="11">
        <f t="shared" si="283"/>
        <v>47.666666666666664</v>
      </c>
    </row>
    <row r="158" spans="1:31" ht="15">
      <c r="A158" s="129">
        <v>43897</v>
      </c>
      <c r="B158" s="60" t="s">
        <v>58</v>
      </c>
      <c r="C158" s="7">
        <v>7041</v>
      </c>
      <c r="D158" s="7">
        <v>44</v>
      </c>
      <c r="E158" s="7">
        <v>135</v>
      </c>
      <c r="G158" s="96">
        <v>43888</v>
      </c>
      <c r="H158" s="10" t="str">
        <f t="shared" ref="H158:K158" si="296">B80</f>
        <v>Spain</v>
      </c>
      <c r="I158" s="10">
        <f t="shared" si="296"/>
        <v>15</v>
      </c>
      <c r="J158" s="10">
        <f t="shared" si="296"/>
        <v>0</v>
      </c>
      <c r="K158" s="10">
        <f t="shared" si="296"/>
        <v>2</v>
      </c>
      <c r="L158" s="8">
        <f t="shared" ref="L158:N158" si="297">I158-I157</f>
        <v>2</v>
      </c>
      <c r="M158" s="8">
        <f t="shared" si="297"/>
        <v>0</v>
      </c>
      <c r="N158" s="8">
        <f t="shared" si="297"/>
        <v>0</v>
      </c>
      <c r="O158" s="8">
        <v>10</v>
      </c>
      <c r="P158" s="8">
        <v>4</v>
      </c>
      <c r="Q158" s="8">
        <v>19</v>
      </c>
      <c r="R158" s="8">
        <v>15</v>
      </c>
      <c r="S158" s="8">
        <v>18</v>
      </c>
      <c r="T158" s="8">
        <v>10</v>
      </c>
      <c r="U158" s="11">
        <f t="shared" si="281"/>
        <v>12.5</v>
      </c>
      <c r="V158" s="64">
        <f t="shared" si="282"/>
        <v>54.5</v>
      </c>
      <c r="W158" s="4">
        <v>67</v>
      </c>
      <c r="X158" s="4">
        <v>31</v>
      </c>
      <c r="Y158" s="4">
        <v>40</v>
      </c>
      <c r="Z158" s="11">
        <f t="shared" si="283"/>
        <v>46</v>
      </c>
    </row>
    <row r="159" spans="1:31" ht="15">
      <c r="A159" s="130"/>
      <c r="B159" s="60" t="s">
        <v>59</v>
      </c>
      <c r="C159" s="7">
        <v>5883</v>
      </c>
      <c r="D159" s="7">
        <v>233</v>
      </c>
      <c r="E159" s="7">
        <v>589</v>
      </c>
      <c r="G159" s="96">
        <v>43889</v>
      </c>
      <c r="H159" s="10" t="str">
        <f t="shared" ref="H159:K159" si="298">B90</f>
        <v>Spain</v>
      </c>
      <c r="I159" s="10">
        <f t="shared" si="298"/>
        <v>32</v>
      </c>
      <c r="J159" s="10">
        <f t="shared" si="298"/>
        <v>0</v>
      </c>
      <c r="K159" s="10">
        <f t="shared" si="298"/>
        <v>2</v>
      </c>
      <c r="L159" s="8">
        <f t="shared" ref="L159:N159" si="299">I159-I158</f>
        <v>17</v>
      </c>
      <c r="M159" s="8">
        <f t="shared" si="299"/>
        <v>0</v>
      </c>
      <c r="N159" s="8">
        <f t="shared" si="299"/>
        <v>0</v>
      </c>
      <c r="O159" s="8">
        <v>10</v>
      </c>
      <c r="P159" s="8">
        <v>3</v>
      </c>
      <c r="Q159" s="8">
        <v>19</v>
      </c>
      <c r="R159" s="8">
        <v>14</v>
      </c>
      <c r="S159" s="8">
        <v>18</v>
      </c>
      <c r="T159" s="8">
        <v>8</v>
      </c>
      <c r="U159" s="11">
        <f t="shared" si="281"/>
        <v>12</v>
      </c>
      <c r="V159" s="64">
        <f t="shared" si="282"/>
        <v>53.6</v>
      </c>
      <c r="W159" s="4">
        <v>71</v>
      </c>
      <c r="X159" s="4">
        <v>38</v>
      </c>
      <c r="Y159" s="4">
        <v>49</v>
      </c>
      <c r="Z159" s="11">
        <f t="shared" si="283"/>
        <v>52.666666666666664</v>
      </c>
    </row>
    <row r="160" spans="1:31" ht="15">
      <c r="A160" s="130"/>
      <c r="B160" s="60" t="s">
        <v>63</v>
      </c>
      <c r="C160" s="7">
        <v>5823</v>
      </c>
      <c r="D160" s="7">
        <v>145</v>
      </c>
      <c r="E160" s="7">
        <v>1669</v>
      </c>
      <c r="G160" s="96">
        <v>43890</v>
      </c>
      <c r="H160" s="10" t="str">
        <f t="shared" ref="H160:K160" si="300">B99</f>
        <v>Spain</v>
      </c>
      <c r="I160" s="10">
        <f t="shared" si="300"/>
        <v>45</v>
      </c>
      <c r="J160" s="10">
        <f t="shared" si="300"/>
        <v>0</v>
      </c>
      <c r="K160" s="10">
        <f t="shared" si="300"/>
        <v>2</v>
      </c>
      <c r="L160" s="8">
        <f t="shared" ref="L160:N160" si="301">I160-I159</f>
        <v>13</v>
      </c>
      <c r="M160" s="8">
        <f t="shared" si="301"/>
        <v>0</v>
      </c>
      <c r="N160" s="8">
        <f t="shared" si="301"/>
        <v>0</v>
      </c>
      <c r="O160" s="8">
        <v>11</v>
      </c>
      <c r="P160" s="8">
        <v>5</v>
      </c>
      <c r="Q160" s="8">
        <v>14</v>
      </c>
      <c r="R160" s="8">
        <v>12</v>
      </c>
      <c r="S160" s="8">
        <v>14</v>
      </c>
      <c r="T160" s="8">
        <v>11</v>
      </c>
      <c r="U160" s="11">
        <f t="shared" si="281"/>
        <v>11.5</v>
      </c>
      <c r="V160" s="64">
        <f t="shared" si="282"/>
        <v>52.7</v>
      </c>
      <c r="W160" s="4">
        <v>71</v>
      </c>
      <c r="X160" s="4">
        <v>69</v>
      </c>
      <c r="Y160" s="4">
        <v>64</v>
      </c>
      <c r="Z160" s="11">
        <f t="shared" si="283"/>
        <v>68</v>
      </c>
    </row>
    <row r="161" spans="1:26" ht="15">
      <c r="A161" s="130"/>
      <c r="B161" s="60" t="s">
        <v>68</v>
      </c>
      <c r="C161" s="7">
        <v>949</v>
      </c>
      <c r="D161" s="7">
        <v>11</v>
      </c>
      <c r="E161" s="7">
        <v>12</v>
      </c>
      <c r="G161" s="96">
        <v>43891</v>
      </c>
      <c r="H161" s="10" t="str">
        <f t="shared" ref="H161:K161" si="302">B109</f>
        <v>Spain</v>
      </c>
      <c r="I161" s="10">
        <f t="shared" si="302"/>
        <v>84</v>
      </c>
      <c r="J161" s="10">
        <f t="shared" si="302"/>
        <v>0</v>
      </c>
      <c r="K161" s="10">
        <f t="shared" si="302"/>
        <v>2</v>
      </c>
      <c r="L161" s="8">
        <f t="shared" ref="L161:N161" si="303">I161-I160</f>
        <v>39</v>
      </c>
      <c r="M161" s="8">
        <f t="shared" si="303"/>
        <v>0</v>
      </c>
      <c r="N161" s="8">
        <f t="shared" si="303"/>
        <v>0</v>
      </c>
      <c r="O161" s="8">
        <v>1</v>
      </c>
      <c r="P161" s="8">
        <v>9</v>
      </c>
      <c r="Q161" s="8">
        <v>15</v>
      </c>
      <c r="R161" s="8">
        <v>12</v>
      </c>
      <c r="S161" s="8">
        <v>14</v>
      </c>
      <c r="T161" s="8">
        <v>12</v>
      </c>
      <c r="U161" s="11">
        <f t="shared" si="281"/>
        <v>12</v>
      </c>
      <c r="V161" s="64">
        <f t="shared" si="282"/>
        <v>53.6</v>
      </c>
      <c r="W161" s="4">
        <v>75</v>
      </c>
      <c r="X161" s="4">
        <v>68</v>
      </c>
      <c r="Y161" s="4">
        <v>84</v>
      </c>
      <c r="Z161" s="11">
        <f t="shared" si="283"/>
        <v>75.666666666666671</v>
      </c>
    </row>
    <row r="162" spans="1:26" ht="15">
      <c r="A162" s="130"/>
      <c r="B162" s="60" t="s">
        <v>91</v>
      </c>
      <c r="C162" s="7">
        <v>799</v>
      </c>
      <c r="D162" s="7">
        <v>0</v>
      </c>
      <c r="E162" s="7">
        <v>18</v>
      </c>
      <c r="G162" s="96">
        <v>43892</v>
      </c>
      <c r="H162" s="10" t="str">
        <f t="shared" ref="H162:K162" si="304">B117</f>
        <v>Spain</v>
      </c>
      <c r="I162" s="10">
        <f t="shared" si="304"/>
        <v>120</v>
      </c>
      <c r="J162" s="10">
        <f t="shared" si="304"/>
        <v>0</v>
      </c>
      <c r="K162" s="10">
        <f t="shared" si="304"/>
        <v>2</v>
      </c>
      <c r="L162" s="8">
        <f t="shared" ref="L162:N162" si="305">I162-I161</f>
        <v>36</v>
      </c>
      <c r="M162" s="8">
        <f t="shared" si="305"/>
        <v>0</v>
      </c>
      <c r="N162" s="8">
        <f t="shared" si="305"/>
        <v>0</v>
      </c>
      <c r="O162" s="8">
        <v>12</v>
      </c>
      <c r="P162" s="8">
        <v>11</v>
      </c>
      <c r="Q162" s="8">
        <v>13</v>
      </c>
      <c r="R162" s="8">
        <v>10</v>
      </c>
      <c r="S162" s="8">
        <v>11</v>
      </c>
      <c r="T162" s="8">
        <v>8</v>
      </c>
      <c r="U162" s="11">
        <f t="shared" si="281"/>
        <v>11</v>
      </c>
      <c r="V162" s="64">
        <f t="shared" si="282"/>
        <v>51.8</v>
      </c>
      <c r="W162" s="4">
        <v>86</v>
      </c>
      <c r="X162" s="4">
        <v>46</v>
      </c>
      <c r="Y162" s="4">
        <v>49</v>
      </c>
      <c r="Z162" s="11">
        <f t="shared" si="283"/>
        <v>60.333333333333336</v>
      </c>
    </row>
    <row r="163" spans="1:26" ht="15">
      <c r="A163" s="130"/>
      <c r="B163" s="60" t="s">
        <v>93</v>
      </c>
      <c r="C163" s="7">
        <v>500</v>
      </c>
      <c r="D163" s="7">
        <v>10</v>
      </c>
      <c r="E163" s="7">
        <v>30</v>
      </c>
      <c r="G163" s="96">
        <v>43893</v>
      </c>
      <c r="H163" s="10" t="str">
        <f t="shared" ref="H163:K163" si="306">B126</f>
        <v>Spain</v>
      </c>
      <c r="I163" s="10">
        <f t="shared" si="306"/>
        <v>165</v>
      </c>
      <c r="J163" s="10">
        <f t="shared" si="306"/>
        <v>1</v>
      </c>
      <c r="K163" s="10">
        <f t="shared" si="306"/>
        <v>2</v>
      </c>
      <c r="L163" s="8">
        <f t="shared" ref="L163:N163" si="307">I163-I162</f>
        <v>45</v>
      </c>
      <c r="M163" s="8">
        <f t="shared" si="307"/>
        <v>1</v>
      </c>
      <c r="N163" s="8">
        <f t="shared" si="307"/>
        <v>0</v>
      </c>
      <c r="O163" s="8">
        <v>8</v>
      </c>
      <c r="P163" s="8">
        <v>7</v>
      </c>
      <c r="Q163" s="8">
        <v>16</v>
      </c>
      <c r="R163" s="8">
        <v>11</v>
      </c>
      <c r="S163" s="8">
        <v>15</v>
      </c>
      <c r="T163" s="8">
        <v>13</v>
      </c>
      <c r="U163" s="11">
        <f t="shared" si="281"/>
        <v>12</v>
      </c>
      <c r="V163" s="64">
        <f t="shared" si="282"/>
        <v>53.6</v>
      </c>
      <c r="W163" s="4">
        <v>57</v>
      </c>
      <c r="X163" s="4">
        <v>70</v>
      </c>
      <c r="Y163" s="4">
        <v>77</v>
      </c>
      <c r="Z163" s="11">
        <f t="shared" si="283"/>
        <v>68</v>
      </c>
    </row>
    <row r="164" spans="1:26" ht="15">
      <c r="A164" s="130"/>
      <c r="B164" s="60" t="s">
        <v>60</v>
      </c>
      <c r="C164" s="7">
        <v>461</v>
      </c>
      <c r="D164" s="7">
        <v>6</v>
      </c>
      <c r="E164" s="7">
        <v>76</v>
      </c>
      <c r="G164" s="96">
        <v>43894</v>
      </c>
      <c r="H164" s="10" t="str">
        <f t="shared" ref="H164:K164" si="308">B136</f>
        <v>Spain</v>
      </c>
      <c r="I164" s="10">
        <f t="shared" si="308"/>
        <v>222</v>
      </c>
      <c r="J164" s="10">
        <f t="shared" si="308"/>
        <v>2</v>
      </c>
      <c r="K164" s="10">
        <f t="shared" si="308"/>
        <v>2</v>
      </c>
      <c r="L164" s="8">
        <f t="shared" ref="L164:N164" si="309">I164-I163</f>
        <v>57</v>
      </c>
      <c r="M164" s="8">
        <f t="shared" si="309"/>
        <v>1</v>
      </c>
      <c r="N164" s="8">
        <f t="shared" si="309"/>
        <v>0</v>
      </c>
      <c r="O164" s="8">
        <v>13</v>
      </c>
      <c r="P164" s="8">
        <v>12</v>
      </c>
      <c r="Q164" s="8">
        <v>19</v>
      </c>
      <c r="R164" s="8">
        <v>17</v>
      </c>
      <c r="S164" s="8">
        <v>17</v>
      </c>
      <c r="T164" s="8">
        <v>13</v>
      </c>
      <c r="U164" s="11">
        <f t="shared" si="281"/>
        <v>15</v>
      </c>
      <c r="V164" s="64">
        <f t="shared" si="282"/>
        <v>59</v>
      </c>
      <c r="W164" s="4">
        <v>85</v>
      </c>
      <c r="X164" s="4">
        <v>46</v>
      </c>
      <c r="Y164" s="4">
        <v>56</v>
      </c>
      <c r="Z164" s="11">
        <f t="shared" si="283"/>
        <v>62.333333333333336</v>
      </c>
    </row>
    <row r="165" spans="1:26" ht="15">
      <c r="A165" s="130"/>
      <c r="B165" s="60" t="s">
        <v>61</v>
      </c>
      <c r="C165" s="7">
        <v>138</v>
      </c>
      <c r="D165" s="7">
        <v>0</v>
      </c>
      <c r="E165" s="7">
        <v>78</v>
      </c>
      <c r="G165" s="96">
        <v>43895</v>
      </c>
      <c r="H165" s="10" t="str">
        <f t="shared" ref="H165:K165" si="310">B144</f>
        <v>Spain</v>
      </c>
      <c r="I165" s="10">
        <f t="shared" si="310"/>
        <v>259</v>
      </c>
      <c r="J165" s="10">
        <f t="shared" si="310"/>
        <v>3</v>
      </c>
      <c r="K165" s="10">
        <f t="shared" si="310"/>
        <v>2</v>
      </c>
      <c r="L165" s="8">
        <f t="shared" ref="L165:N165" si="311">I165-I164</f>
        <v>37</v>
      </c>
      <c r="M165" s="8">
        <f t="shared" si="311"/>
        <v>1</v>
      </c>
      <c r="N165" s="8">
        <f t="shared" si="311"/>
        <v>0</v>
      </c>
      <c r="O165" s="8">
        <v>13</v>
      </c>
      <c r="P165" s="8">
        <v>11</v>
      </c>
      <c r="Q165" s="8">
        <v>16</v>
      </c>
      <c r="R165" s="8">
        <v>12</v>
      </c>
      <c r="S165" s="8">
        <v>15</v>
      </c>
      <c r="T165" s="8">
        <v>10</v>
      </c>
      <c r="U165" s="11">
        <f t="shared" si="281"/>
        <v>12.5</v>
      </c>
      <c r="V165" s="64">
        <f t="shared" si="282"/>
        <v>54.5</v>
      </c>
      <c r="W165" s="4">
        <v>83</v>
      </c>
      <c r="X165" s="4">
        <v>50</v>
      </c>
      <c r="Y165" s="4">
        <v>52</v>
      </c>
      <c r="Z165" s="11">
        <f t="shared" si="283"/>
        <v>61.666666666666664</v>
      </c>
    </row>
    <row r="166" spans="1:26">
      <c r="A166" s="101"/>
      <c r="B166" s="16"/>
      <c r="C166" s="16"/>
      <c r="D166" s="16"/>
      <c r="E166" s="16"/>
      <c r="G166" s="96">
        <v>43896</v>
      </c>
      <c r="H166" s="10" t="str">
        <f t="shared" ref="H166:K166" si="312">B155</f>
        <v>Spain</v>
      </c>
      <c r="I166" s="10">
        <f t="shared" si="312"/>
        <v>400</v>
      </c>
      <c r="J166" s="10">
        <f t="shared" si="312"/>
        <v>5</v>
      </c>
      <c r="K166" s="10">
        <f t="shared" si="312"/>
        <v>2</v>
      </c>
      <c r="L166" s="8">
        <f t="shared" ref="L166:N166" si="313">I166-I165</f>
        <v>141</v>
      </c>
      <c r="M166" s="8">
        <f t="shared" si="313"/>
        <v>2</v>
      </c>
      <c r="N166" s="8">
        <f t="shared" si="313"/>
        <v>0</v>
      </c>
      <c r="O166" s="8">
        <v>10</v>
      </c>
      <c r="P166" s="8">
        <v>7</v>
      </c>
      <c r="Q166" s="8">
        <v>13</v>
      </c>
      <c r="R166" s="8">
        <v>11</v>
      </c>
      <c r="S166" s="8">
        <v>11</v>
      </c>
      <c r="T166" s="8">
        <v>7</v>
      </c>
      <c r="U166" s="11">
        <f t="shared" si="281"/>
        <v>10.5</v>
      </c>
      <c r="V166" s="64">
        <f t="shared" si="282"/>
        <v>50.9</v>
      </c>
      <c r="W166" s="4">
        <v>60</v>
      </c>
      <c r="X166" s="4">
        <v>35</v>
      </c>
      <c r="Y166" s="4">
        <v>40</v>
      </c>
      <c r="Z166" s="11">
        <f t="shared" si="283"/>
        <v>45</v>
      </c>
    </row>
    <row r="167" spans="1:26" ht="15">
      <c r="A167" s="129">
        <v>43898</v>
      </c>
      <c r="B167" s="60" t="s">
        <v>59</v>
      </c>
      <c r="C167" s="7">
        <v>7375</v>
      </c>
      <c r="D167" s="7">
        <v>366</v>
      </c>
      <c r="E167" s="7">
        <v>622</v>
      </c>
      <c r="G167" s="96">
        <v>43897</v>
      </c>
      <c r="H167" s="10" t="str">
        <f t="shared" ref="H167:K167" si="314">B163</f>
        <v>Spain</v>
      </c>
      <c r="I167" s="10">
        <f t="shared" si="314"/>
        <v>500</v>
      </c>
      <c r="J167" s="10">
        <f t="shared" si="314"/>
        <v>10</v>
      </c>
      <c r="K167" s="10">
        <f t="shared" si="314"/>
        <v>30</v>
      </c>
      <c r="L167" s="8">
        <f t="shared" ref="L167:N167" si="315">I167-I166</f>
        <v>100</v>
      </c>
      <c r="M167" s="8">
        <f t="shared" si="315"/>
        <v>5</v>
      </c>
      <c r="N167" s="8">
        <f t="shared" si="315"/>
        <v>28</v>
      </c>
      <c r="O167" s="8">
        <v>7</v>
      </c>
      <c r="P167" s="8">
        <v>1</v>
      </c>
      <c r="Q167" s="8">
        <v>16</v>
      </c>
      <c r="R167" s="8">
        <v>11</v>
      </c>
      <c r="S167" s="8">
        <v>16</v>
      </c>
      <c r="T167" s="8">
        <v>7</v>
      </c>
      <c r="U167" s="11">
        <f t="shared" si="281"/>
        <v>9</v>
      </c>
      <c r="V167" s="64">
        <f t="shared" si="282"/>
        <v>48.2</v>
      </c>
      <c r="W167" s="4">
        <v>61</v>
      </c>
      <c r="X167" s="4">
        <v>43</v>
      </c>
      <c r="Y167" s="4">
        <v>57</v>
      </c>
      <c r="Z167" s="11">
        <f t="shared" si="283"/>
        <v>53.666666666666664</v>
      </c>
    </row>
    <row r="168" spans="1:26" ht="15">
      <c r="A168" s="130"/>
      <c r="B168" s="60" t="s">
        <v>58</v>
      </c>
      <c r="C168" s="7">
        <v>7314</v>
      </c>
      <c r="D168" s="7">
        <v>50</v>
      </c>
      <c r="E168" s="7">
        <v>118</v>
      </c>
      <c r="G168" s="96">
        <v>43898</v>
      </c>
      <c r="H168" s="10" t="str">
        <f t="shared" ref="H168:K168" si="316">B172</f>
        <v>Spain</v>
      </c>
      <c r="I168" s="10">
        <f t="shared" si="316"/>
        <v>673</v>
      </c>
      <c r="J168" s="10">
        <f t="shared" si="316"/>
        <v>17</v>
      </c>
      <c r="K168" s="10">
        <f t="shared" si="316"/>
        <v>30</v>
      </c>
      <c r="L168" s="8">
        <f t="shared" ref="L168:N168" si="317">I168-I167</f>
        <v>173</v>
      </c>
      <c r="M168" s="8">
        <f t="shared" si="317"/>
        <v>7</v>
      </c>
      <c r="N168" s="8">
        <f t="shared" si="317"/>
        <v>0</v>
      </c>
      <c r="O168" s="8">
        <v>7</v>
      </c>
      <c r="P168" s="8">
        <v>0</v>
      </c>
      <c r="Q168" s="8">
        <v>16</v>
      </c>
      <c r="R168" s="8">
        <v>12</v>
      </c>
      <c r="S168" s="8">
        <v>16</v>
      </c>
      <c r="T168" s="8">
        <v>12</v>
      </c>
      <c r="U168" s="11">
        <f t="shared" si="281"/>
        <v>12</v>
      </c>
      <c r="V168" s="64">
        <f t="shared" si="282"/>
        <v>53.6</v>
      </c>
      <c r="W168" s="4">
        <v>86</v>
      </c>
      <c r="X168" s="4">
        <v>42</v>
      </c>
      <c r="Y168" s="4">
        <v>55</v>
      </c>
      <c r="Z168" s="11">
        <f t="shared" si="283"/>
        <v>61</v>
      </c>
    </row>
    <row r="169" spans="1:26" ht="15">
      <c r="A169" s="130"/>
      <c r="B169" s="60" t="s">
        <v>63</v>
      </c>
      <c r="C169" s="7">
        <v>6566</v>
      </c>
      <c r="D169" s="7">
        <v>194</v>
      </c>
      <c r="E169" s="7">
        <v>2134</v>
      </c>
      <c r="G169" s="96">
        <v>43899</v>
      </c>
      <c r="I169" s="65">
        <f t="shared" ref="I169:K169" si="318">C182</f>
        <v>1073</v>
      </c>
      <c r="J169" s="65">
        <f t="shared" si="318"/>
        <v>28</v>
      </c>
      <c r="K169" s="65">
        <f t="shared" si="318"/>
        <v>32</v>
      </c>
      <c r="L169" s="8">
        <f t="shared" ref="L169:N169" si="319">I169-I168</f>
        <v>400</v>
      </c>
      <c r="M169" s="8">
        <f t="shared" si="319"/>
        <v>11</v>
      </c>
      <c r="N169" s="8">
        <f t="shared" si="319"/>
        <v>2</v>
      </c>
      <c r="O169" s="4">
        <v>12</v>
      </c>
      <c r="P169" s="4">
        <v>9</v>
      </c>
      <c r="Q169" s="4">
        <v>18</v>
      </c>
      <c r="R169" s="4">
        <v>13</v>
      </c>
      <c r="S169" s="4">
        <v>17</v>
      </c>
      <c r="T169" s="4">
        <v>8</v>
      </c>
      <c r="U169" s="11">
        <f t="shared" si="281"/>
        <v>12.5</v>
      </c>
      <c r="V169" s="64">
        <f t="shared" si="282"/>
        <v>54.5</v>
      </c>
      <c r="W169" s="4">
        <v>64</v>
      </c>
      <c r="X169" s="4">
        <v>37</v>
      </c>
      <c r="Y169" s="4">
        <v>45</v>
      </c>
      <c r="Z169" s="11">
        <f t="shared" si="283"/>
        <v>48.666666666666664</v>
      </c>
    </row>
    <row r="170" spans="1:26" ht="15">
      <c r="A170" s="130"/>
      <c r="B170" s="60" t="s">
        <v>68</v>
      </c>
      <c r="C170" s="7">
        <v>1126</v>
      </c>
      <c r="D170" s="7">
        <v>19</v>
      </c>
      <c r="E170" s="7">
        <v>12</v>
      </c>
    </row>
    <row r="171" spans="1:26" ht="15">
      <c r="A171" s="130"/>
      <c r="B171" s="60" t="s">
        <v>91</v>
      </c>
      <c r="C171" s="7">
        <v>1040</v>
      </c>
      <c r="D171" s="7">
        <v>0</v>
      </c>
      <c r="E171" s="7">
        <v>18</v>
      </c>
    </row>
    <row r="172" spans="1:26" ht="15">
      <c r="A172" s="130"/>
      <c r="B172" s="60" t="s">
        <v>93</v>
      </c>
      <c r="C172" s="7">
        <v>673</v>
      </c>
      <c r="D172" s="7">
        <v>17</v>
      </c>
      <c r="E172" s="7">
        <v>30</v>
      </c>
    </row>
    <row r="173" spans="1:26" ht="15">
      <c r="A173" s="130"/>
      <c r="B173" s="60" t="s">
        <v>60</v>
      </c>
      <c r="C173" s="7">
        <v>502</v>
      </c>
      <c r="D173" s="7">
        <v>6</v>
      </c>
      <c r="E173" s="7">
        <v>76</v>
      </c>
    </row>
    <row r="174" spans="1:26" ht="15">
      <c r="A174" s="130"/>
      <c r="B174" s="60" t="s">
        <v>61</v>
      </c>
      <c r="C174" s="7">
        <v>150</v>
      </c>
      <c r="D174" s="7">
        <v>0</v>
      </c>
      <c r="E174" s="7">
        <v>78</v>
      </c>
    </row>
    <row r="175" spans="1:26" ht="12.75">
      <c r="A175" s="117"/>
    </row>
    <row r="176" spans="1:26" ht="15">
      <c r="A176" s="117"/>
      <c r="B176" s="60" t="s">
        <v>58</v>
      </c>
      <c r="C176" s="7">
        <v>7478</v>
      </c>
      <c r="D176" s="7">
        <v>53</v>
      </c>
      <c r="E176" s="7">
        <v>118</v>
      </c>
    </row>
    <row r="177" spans="1:5" ht="15">
      <c r="A177" s="117"/>
      <c r="B177" s="60" t="s">
        <v>59</v>
      </c>
      <c r="C177" s="7">
        <v>9172</v>
      </c>
      <c r="D177" s="7">
        <v>463</v>
      </c>
      <c r="E177" s="7">
        <v>724</v>
      </c>
    </row>
    <row r="178" spans="1:5" ht="15">
      <c r="A178" s="117"/>
      <c r="B178" s="60" t="s">
        <v>63</v>
      </c>
      <c r="C178" s="7">
        <v>7161</v>
      </c>
      <c r="D178" s="7">
        <v>237</v>
      </c>
      <c r="E178" s="7">
        <v>2394</v>
      </c>
    </row>
    <row r="179" spans="1:5" ht="15">
      <c r="A179" s="117"/>
      <c r="B179" s="60" t="s">
        <v>60</v>
      </c>
      <c r="C179" s="7">
        <v>511</v>
      </c>
      <c r="D179" s="7">
        <v>17</v>
      </c>
      <c r="E179" s="7">
        <v>76</v>
      </c>
    </row>
    <row r="180" spans="1:5" ht="15">
      <c r="A180" s="118">
        <v>43899</v>
      </c>
      <c r="B180" s="60" t="s">
        <v>68</v>
      </c>
      <c r="C180" s="7">
        <v>1209</v>
      </c>
      <c r="D180" s="7">
        <v>19</v>
      </c>
      <c r="E180" s="7">
        <v>12</v>
      </c>
    </row>
    <row r="181" spans="1:5" ht="15">
      <c r="A181" s="117"/>
      <c r="B181" s="60" t="s">
        <v>91</v>
      </c>
      <c r="C181" s="7">
        <v>1176</v>
      </c>
      <c r="D181" s="7">
        <v>2</v>
      </c>
      <c r="E181" s="7">
        <v>18</v>
      </c>
    </row>
    <row r="182" spans="1:5" ht="15">
      <c r="A182" s="117"/>
      <c r="B182" s="60" t="s">
        <v>93</v>
      </c>
      <c r="C182" s="7">
        <v>1073</v>
      </c>
      <c r="D182" s="7">
        <v>28</v>
      </c>
      <c r="E182" s="7">
        <v>32</v>
      </c>
    </row>
    <row r="183" spans="1:5" ht="15">
      <c r="A183" s="117"/>
      <c r="B183" s="60" t="s">
        <v>61</v>
      </c>
      <c r="C183" s="7">
        <v>150</v>
      </c>
      <c r="D183" s="7">
        <v>0</v>
      </c>
      <c r="E183" s="7">
        <v>78</v>
      </c>
    </row>
    <row r="184" spans="1:5" ht="12.75">
      <c r="A184" s="117"/>
    </row>
    <row r="185" spans="1:5" ht="12.75">
      <c r="A185" s="117"/>
    </row>
    <row r="186" spans="1:5" ht="12.75">
      <c r="A186" s="117"/>
    </row>
    <row r="187" spans="1:5" ht="12.75">
      <c r="A187" s="117"/>
    </row>
    <row r="188" spans="1:5" ht="12.75">
      <c r="A188" s="117"/>
    </row>
    <row r="189" spans="1:5" ht="12.75">
      <c r="A189" s="117"/>
    </row>
    <row r="190" spans="1:5" ht="12.75">
      <c r="A190" s="117"/>
    </row>
    <row r="191" spans="1:5" ht="12.75">
      <c r="A191" s="117"/>
    </row>
    <row r="192" spans="1:5" ht="12.75">
      <c r="A192" s="117"/>
    </row>
    <row r="193" spans="1:1" ht="12.75">
      <c r="A193" s="117"/>
    </row>
    <row r="194" spans="1:1" ht="12.75">
      <c r="A194" s="117"/>
    </row>
    <row r="195" spans="1:1" ht="12.75">
      <c r="A195" s="117"/>
    </row>
    <row r="196" spans="1:1" ht="12.75">
      <c r="A196" s="117"/>
    </row>
    <row r="197" spans="1:1" ht="12.75">
      <c r="A197" s="117"/>
    </row>
    <row r="198" spans="1:1" ht="12.75">
      <c r="A198" s="117"/>
    </row>
    <row r="199" spans="1:1" ht="12.75">
      <c r="A199" s="117"/>
    </row>
    <row r="200" spans="1:1" ht="12.75">
      <c r="A200" s="117"/>
    </row>
    <row r="201" spans="1:1" ht="12.75">
      <c r="A201" s="117"/>
    </row>
    <row r="202" spans="1:1" ht="12.75">
      <c r="A202" s="117"/>
    </row>
    <row r="203" spans="1:1" ht="12.75">
      <c r="A203" s="117"/>
    </row>
    <row r="204" spans="1:1" ht="12.75">
      <c r="A204" s="117"/>
    </row>
    <row r="205" spans="1:1" ht="12.75">
      <c r="A205" s="117"/>
    </row>
    <row r="206" spans="1:1" ht="12.75">
      <c r="A206" s="117"/>
    </row>
    <row r="207" spans="1:1" ht="12.75">
      <c r="A207" s="117"/>
    </row>
    <row r="208" spans="1:1" ht="12.75">
      <c r="A208" s="117"/>
    </row>
    <row r="209" spans="1:1" ht="12.75">
      <c r="A209" s="117"/>
    </row>
    <row r="210" spans="1:1" ht="12.75">
      <c r="A210" s="117"/>
    </row>
    <row r="211" spans="1:1" ht="12.75">
      <c r="A211" s="117"/>
    </row>
    <row r="212" spans="1:1" ht="12.75">
      <c r="A212" s="117"/>
    </row>
  </sheetData>
  <mergeCells count="22">
    <mergeCell ref="O3:T3"/>
    <mergeCell ref="O4:P4"/>
    <mergeCell ref="Q4:R4"/>
    <mergeCell ref="S4:T4"/>
    <mergeCell ref="A6:A13"/>
    <mergeCell ref="A15:A22"/>
    <mergeCell ref="A25:A32"/>
    <mergeCell ref="A101:A109"/>
    <mergeCell ref="A111:A118"/>
    <mergeCell ref="A120:A128"/>
    <mergeCell ref="A34:A41"/>
    <mergeCell ref="A43:A51"/>
    <mergeCell ref="A53:A60"/>
    <mergeCell ref="A62:A71"/>
    <mergeCell ref="A73:A80"/>
    <mergeCell ref="A82:A90"/>
    <mergeCell ref="A92:A99"/>
    <mergeCell ref="A130:A137"/>
    <mergeCell ref="A139:A146"/>
    <mergeCell ref="A148:A156"/>
    <mergeCell ref="A158:A165"/>
    <mergeCell ref="A167:A174"/>
  </mergeCells>
  <hyperlinks>
    <hyperlink ref="AA12" r:id="rId1"/>
    <hyperlink ref="AB28" r:id="rId2"/>
    <hyperlink ref="AB29" r:id="rId3"/>
    <hyperlink ref="AC48" r:id="rId4"/>
    <hyperlink ref="AC49" r:id="rId5"/>
    <hyperlink ref="AC67" r:id="rId6"/>
    <hyperlink ref="AC68" r:id="rId7"/>
    <hyperlink ref="AC92" r:id="rId8"/>
    <hyperlink ref="AC93" r:id="rId9"/>
    <hyperlink ref="AF131" r:id="rId10"/>
    <hyperlink ref="AE135" r:id="rId11"/>
    <hyperlink ref="AE153" r:id="rId12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T45"/>
  <sheetViews>
    <sheetView workbookViewId="0"/>
  </sheetViews>
  <sheetFormatPr defaultColWidth="14.42578125" defaultRowHeight="15.75" customHeight="1"/>
  <sheetData>
    <row r="1" spans="1:19" ht="15.75" customHeight="1">
      <c r="A1" s="16"/>
      <c r="B1" s="16"/>
      <c r="C1" s="16"/>
      <c r="D1" s="16"/>
      <c r="E1" s="16"/>
      <c r="F1" s="16"/>
      <c r="G1" s="120" t="s">
        <v>2</v>
      </c>
      <c r="H1" s="121"/>
      <c r="I1" s="121"/>
      <c r="J1" s="121"/>
      <c r="K1" s="121"/>
      <c r="L1" s="121"/>
      <c r="M1" s="121"/>
      <c r="N1" s="122"/>
    </row>
    <row r="2" spans="1:19" ht="15.75" customHeight="1">
      <c r="A2" s="49"/>
      <c r="B2" s="128">
        <v>43889</v>
      </c>
      <c r="C2" s="121"/>
      <c r="D2" s="121"/>
      <c r="E2" s="121"/>
      <c r="F2" s="122"/>
      <c r="G2" s="123" t="s">
        <v>9</v>
      </c>
      <c r="H2" s="122"/>
      <c r="I2" s="123" t="s">
        <v>12</v>
      </c>
      <c r="J2" s="122"/>
      <c r="K2" s="123" t="s">
        <v>10</v>
      </c>
      <c r="L2" s="122"/>
      <c r="M2" s="124" t="s">
        <v>11</v>
      </c>
      <c r="N2" s="122"/>
    </row>
    <row r="3" spans="1:19" ht="15.75" customHeight="1">
      <c r="A3" s="50" t="s">
        <v>57</v>
      </c>
      <c r="B3" s="51" t="s">
        <v>52</v>
      </c>
      <c r="C3" s="51" t="s">
        <v>53</v>
      </c>
      <c r="D3" s="51" t="s">
        <v>54</v>
      </c>
      <c r="E3" s="51" t="s">
        <v>70</v>
      </c>
      <c r="F3" s="51" t="s">
        <v>71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3" t="s">
        <v>6</v>
      </c>
      <c r="N3" s="3" t="s">
        <v>7</v>
      </c>
      <c r="O3" s="4" t="s">
        <v>90</v>
      </c>
      <c r="P3" s="5" t="s">
        <v>9</v>
      </c>
      <c r="Q3" s="5" t="s">
        <v>12</v>
      </c>
      <c r="R3" s="5" t="s">
        <v>10</v>
      </c>
      <c r="S3" s="6" t="s">
        <v>11</v>
      </c>
    </row>
    <row r="4" spans="1:19" ht="15.75" customHeight="1">
      <c r="A4" s="52" t="s">
        <v>13</v>
      </c>
      <c r="B4" s="7">
        <v>66337</v>
      </c>
      <c r="C4" s="7">
        <v>2727</v>
      </c>
      <c r="D4" s="7">
        <v>28993</v>
      </c>
      <c r="E4" s="10"/>
      <c r="F4" s="10"/>
      <c r="G4" s="8"/>
      <c r="H4" s="8"/>
      <c r="I4" s="8"/>
      <c r="J4" s="8"/>
      <c r="K4" s="8"/>
      <c r="L4" s="8"/>
      <c r="M4" s="8"/>
      <c r="N4" s="8"/>
      <c r="O4" s="65" t="e">
        <f t="shared" ref="O4:O35" si="0">AVERAGE(G4:N4)</f>
        <v>#DIV/0!</v>
      </c>
      <c r="P4" s="23"/>
      <c r="Q4" s="23"/>
      <c r="R4" s="23"/>
      <c r="S4" s="23"/>
    </row>
    <row r="5" spans="1:19" ht="15.75" customHeight="1">
      <c r="A5" s="52" t="s">
        <v>17</v>
      </c>
      <c r="B5" s="7">
        <v>1205</v>
      </c>
      <c r="C5" s="7">
        <v>1</v>
      </c>
      <c r="D5" s="7">
        <v>1016</v>
      </c>
      <c r="E5" s="10"/>
      <c r="F5" s="10"/>
      <c r="G5" s="8"/>
      <c r="H5" s="8"/>
      <c r="I5" s="8"/>
      <c r="J5" s="8"/>
      <c r="K5" s="8"/>
      <c r="L5" s="8"/>
      <c r="M5" s="8"/>
      <c r="N5" s="8"/>
      <c r="O5" s="65" t="e">
        <f t="shared" si="0"/>
        <v>#DIV/0!</v>
      </c>
      <c r="P5" s="23"/>
      <c r="Q5" s="23"/>
      <c r="R5" s="23"/>
      <c r="S5" s="23"/>
    </row>
    <row r="6" spans="1:19" ht="15.75" customHeight="1">
      <c r="A6" s="52" t="s">
        <v>18</v>
      </c>
      <c r="B6" s="7">
        <v>1349</v>
      </c>
      <c r="C6" s="7">
        <v>7</v>
      </c>
      <c r="D6" s="7">
        <v>983</v>
      </c>
      <c r="E6" s="10"/>
      <c r="F6" s="10"/>
      <c r="G6" s="8"/>
      <c r="H6" s="8"/>
      <c r="I6" s="8"/>
      <c r="J6" s="8"/>
      <c r="K6" s="8"/>
      <c r="L6" s="8"/>
      <c r="M6" s="8"/>
      <c r="N6" s="8"/>
      <c r="O6" s="65" t="e">
        <f t="shared" si="0"/>
        <v>#DIV/0!</v>
      </c>
      <c r="P6" s="23"/>
      <c r="Q6" s="23"/>
      <c r="R6" s="23"/>
      <c r="S6" s="23"/>
    </row>
    <row r="7" spans="1:19" ht="15.75" customHeight="1">
      <c r="A7" s="52" t="s">
        <v>19</v>
      </c>
      <c r="B7" s="7">
        <v>1272</v>
      </c>
      <c r="C7" s="7">
        <v>21</v>
      </c>
      <c r="D7" s="7">
        <v>1170</v>
      </c>
      <c r="E7" s="10"/>
      <c r="F7" s="10"/>
      <c r="G7" s="8"/>
      <c r="H7" s="8"/>
      <c r="I7" s="8"/>
      <c r="J7" s="8"/>
      <c r="K7" s="8"/>
      <c r="L7" s="8"/>
      <c r="M7" s="8"/>
      <c r="N7" s="8"/>
      <c r="O7" s="65" t="e">
        <f t="shared" si="0"/>
        <v>#DIV/0!</v>
      </c>
      <c r="P7" s="23"/>
      <c r="Q7" s="23"/>
      <c r="R7" s="23"/>
      <c r="S7" s="23"/>
    </row>
    <row r="8" spans="1:19" ht="15.75" customHeight="1">
      <c r="A8" s="52" t="s">
        <v>20</v>
      </c>
      <c r="B8" s="7">
        <v>1018</v>
      </c>
      <c r="C8" s="7">
        <v>4</v>
      </c>
      <c r="D8" s="7">
        <v>846</v>
      </c>
      <c r="E8" s="10"/>
      <c r="F8" s="10"/>
      <c r="G8" s="8"/>
      <c r="H8" s="8"/>
      <c r="I8" s="8"/>
      <c r="J8" s="8"/>
      <c r="K8" s="8"/>
      <c r="L8" s="8"/>
      <c r="M8" s="8"/>
      <c r="N8" s="8"/>
      <c r="O8" s="65" t="e">
        <f t="shared" si="0"/>
        <v>#DIV/0!</v>
      </c>
      <c r="P8" s="23"/>
      <c r="Q8" s="23"/>
      <c r="R8" s="23"/>
      <c r="S8" s="23"/>
    </row>
    <row r="9" spans="1:19" ht="15.75" customHeight="1">
      <c r="A9" s="52" t="s">
        <v>21</v>
      </c>
      <c r="B9" s="7">
        <v>990</v>
      </c>
      <c r="C9" s="7">
        <v>6</v>
      </c>
      <c r="D9" s="7">
        <v>868</v>
      </c>
      <c r="E9" s="10"/>
      <c r="F9" s="10"/>
      <c r="G9" s="8"/>
      <c r="H9" s="8"/>
      <c r="I9" s="8"/>
      <c r="J9" s="8"/>
      <c r="K9" s="8"/>
      <c r="L9" s="8"/>
      <c r="M9" s="8"/>
      <c r="N9" s="8"/>
      <c r="O9" s="65" t="e">
        <f t="shared" si="0"/>
        <v>#DIV/0!</v>
      </c>
      <c r="P9" s="23"/>
      <c r="Q9" s="23"/>
      <c r="R9" s="23"/>
      <c r="S9" s="23"/>
    </row>
    <row r="10" spans="1:19" ht="15.75" customHeight="1">
      <c r="A10" s="52" t="s">
        <v>22</v>
      </c>
      <c r="B10" s="7">
        <v>935</v>
      </c>
      <c r="C10" s="7">
        <v>1</v>
      </c>
      <c r="D10" s="7">
        <v>811</v>
      </c>
      <c r="E10" s="10"/>
      <c r="F10" s="10"/>
      <c r="G10" s="8"/>
      <c r="H10" s="8"/>
      <c r="I10" s="8"/>
      <c r="J10" s="8"/>
      <c r="K10" s="8"/>
      <c r="L10" s="8"/>
      <c r="M10" s="8"/>
      <c r="N10" s="8"/>
      <c r="O10" s="65" t="e">
        <f t="shared" si="0"/>
        <v>#DIV/0!</v>
      </c>
      <c r="P10" s="23"/>
      <c r="Q10" s="23"/>
      <c r="R10" s="23"/>
      <c r="S10" s="23"/>
    </row>
    <row r="11" spans="1:19" ht="15.75" customHeight="1">
      <c r="A11" s="52" t="s">
        <v>23</v>
      </c>
      <c r="B11" s="7">
        <v>576</v>
      </c>
      <c r="C11" s="7">
        <v>6</v>
      </c>
      <c r="D11" s="7">
        <v>438</v>
      </c>
      <c r="E11" s="10"/>
      <c r="F11" s="10"/>
      <c r="G11" s="8"/>
      <c r="H11" s="8"/>
      <c r="I11" s="8"/>
      <c r="J11" s="8"/>
      <c r="K11" s="8"/>
      <c r="L11" s="8"/>
      <c r="M11" s="8"/>
      <c r="N11" s="8"/>
      <c r="O11" s="65" t="e">
        <f t="shared" si="0"/>
        <v>#DIV/0!</v>
      </c>
      <c r="P11" s="23"/>
      <c r="Q11" s="23"/>
      <c r="R11" s="23"/>
      <c r="S11" s="23"/>
    </row>
    <row r="12" spans="1:19" ht="15.75" customHeight="1">
      <c r="A12" s="52" t="s">
        <v>24</v>
      </c>
      <c r="B12" s="7">
        <v>538</v>
      </c>
      <c r="C12" s="7">
        <v>3</v>
      </c>
      <c r="D12" s="7">
        <v>351</v>
      </c>
      <c r="E12" s="10"/>
      <c r="F12" s="10"/>
      <c r="G12" s="8"/>
      <c r="H12" s="8"/>
      <c r="I12" s="8"/>
      <c r="J12" s="8"/>
      <c r="K12" s="8"/>
      <c r="L12" s="8"/>
      <c r="M12" s="8"/>
      <c r="N12" s="8"/>
      <c r="O12" s="65" t="e">
        <f t="shared" si="0"/>
        <v>#DIV/0!</v>
      </c>
      <c r="P12" s="23"/>
      <c r="Q12" s="23"/>
      <c r="R12" s="23"/>
      <c r="S12" s="23"/>
    </row>
    <row r="13" spans="1:19" ht="15.75" customHeight="1">
      <c r="A13" s="52" t="s">
        <v>25</v>
      </c>
      <c r="B13" s="7">
        <v>756</v>
      </c>
      <c r="C13" s="7">
        <v>6</v>
      </c>
      <c r="D13" s="7">
        <v>421</v>
      </c>
      <c r="E13" s="10"/>
      <c r="F13" s="10"/>
      <c r="G13" s="8"/>
      <c r="H13" s="8"/>
      <c r="I13" s="8"/>
      <c r="J13" s="8"/>
      <c r="K13" s="8"/>
      <c r="L13" s="8"/>
      <c r="M13" s="8"/>
      <c r="N13" s="8"/>
      <c r="O13" s="65" t="e">
        <f t="shared" si="0"/>
        <v>#DIV/0!</v>
      </c>
      <c r="P13" s="23"/>
      <c r="Q13" s="23"/>
      <c r="R13" s="23"/>
      <c r="S13" s="23"/>
    </row>
    <row r="14" spans="1:19" ht="15.75" customHeight="1">
      <c r="A14" s="52" t="s">
        <v>26</v>
      </c>
      <c r="B14" s="7">
        <v>631</v>
      </c>
      <c r="C14" s="7">
        <v>0</v>
      </c>
      <c r="D14" s="7">
        <v>523</v>
      </c>
      <c r="E14" s="10"/>
      <c r="F14" s="10"/>
      <c r="G14" s="8"/>
      <c r="H14" s="8"/>
      <c r="I14" s="8"/>
      <c r="J14" s="8"/>
      <c r="K14" s="8"/>
      <c r="L14" s="8"/>
      <c r="M14" s="8"/>
      <c r="N14" s="8"/>
      <c r="O14" s="65" t="e">
        <f t="shared" si="0"/>
        <v>#DIV/0!</v>
      </c>
      <c r="P14" s="23"/>
      <c r="Q14" s="23"/>
      <c r="R14" s="23"/>
      <c r="S14" s="23"/>
    </row>
    <row r="15" spans="1:19" ht="15.75" customHeight="1">
      <c r="A15" s="52" t="s">
        <v>27</v>
      </c>
      <c r="B15" s="7">
        <v>337</v>
      </c>
      <c r="C15" s="7">
        <v>3</v>
      </c>
      <c r="D15" s="7">
        <v>287</v>
      </c>
      <c r="E15" s="10"/>
      <c r="F15" s="10"/>
      <c r="G15" s="8"/>
      <c r="H15" s="8"/>
      <c r="I15" s="8"/>
      <c r="J15" s="8"/>
      <c r="K15" s="8"/>
      <c r="L15" s="8"/>
      <c r="M15" s="8"/>
      <c r="N15" s="8"/>
      <c r="O15" s="65" t="e">
        <f t="shared" si="0"/>
        <v>#DIV/0!</v>
      </c>
      <c r="P15" s="23"/>
      <c r="Q15" s="23"/>
      <c r="R15" s="23"/>
      <c r="S15" s="23"/>
    </row>
    <row r="16" spans="1:19" ht="15.75" customHeight="1">
      <c r="A16" s="52" t="s">
        <v>28</v>
      </c>
      <c r="B16" s="7">
        <v>411</v>
      </c>
      <c r="C16" s="7">
        <v>8</v>
      </c>
      <c r="D16" s="7">
        <v>271</v>
      </c>
      <c r="E16" s="10"/>
      <c r="F16" s="10"/>
      <c r="G16" s="8"/>
      <c r="H16" s="8"/>
      <c r="I16" s="8"/>
      <c r="J16" s="8"/>
      <c r="K16" s="8"/>
      <c r="L16" s="8"/>
      <c r="M16" s="8"/>
      <c r="N16" s="8"/>
      <c r="O16" s="65" t="e">
        <f t="shared" si="0"/>
        <v>#DIV/0!</v>
      </c>
      <c r="P16" s="23"/>
      <c r="Q16" s="23"/>
      <c r="R16" s="23"/>
      <c r="S16" s="23"/>
    </row>
    <row r="17" spans="1:19" ht="15.75" customHeight="1">
      <c r="A17" s="52" t="s">
        <v>29</v>
      </c>
      <c r="B17" s="7">
        <v>296</v>
      </c>
      <c r="C17" s="7">
        <v>1</v>
      </c>
      <c r="D17" s="7">
        <v>243</v>
      </c>
      <c r="E17" s="10"/>
      <c r="F17" s="10"/>
      <c r="G17" s="8"/>
      <c r="H17" s="8"/>
      <c r="I17" s="8"/>
      <c r="J17" s="8"/>
      <c r="K17" s="8"/>
      <c r="L17" s="8"/>
      <c r="M17" s="8"/>
      <c r="N17" s="8"/>
      <c r="O17" s="65" t="e">
        <f t="shared" si="0"/>
        <v>#DIV/0!</v>
      </c>
      <c r="P17" s="23"/>
      <c r="Q17" s="23"/>
      <c r="R17" s="23"/>
      <c r="S17" s="23"/>
    </row>
    <row r="18" spans="1:19" ht="15.75" customHeight="1">
      <c r="A18" s="52" t="s">
        <v>30</v>
      </c>
      <c r="B18" s="7">
        <v>245</v>
      </c>
      <c r="C18" s="7">
        <v>1</v>
      </c>
      <c r="D18" s="7">
        <v>207</v>
      </c>
      <c r="E18" s="10"/>
      <c r="F18" s="10"/>
      <c r="G18" s="8"/>
      <c r="H18" s="8"/>
      <c r="I18" s="8"/>
      <c r="J18" s="8"/>
      <c r="K18" s="8"/>
      <c r="L18" s="8"/>
      <c r="M18" s="8"/>
      <c r="N18" s="8"/>
      <c r="O18" s="65" t="e">
        <f t="shared" si="0"/>
        <v>#DIV/0!</v>
      </c>
      <c r="P18" s="23"/>
      <c r="Q18" s="23"/>
      <c r="R18" s="23"/>
      <c r="S18" s="23"/>
    </row>
    <row r="19" spans="1:19" ht="15.75" customHeight="1">
      <c r="A19" s="52" t="s">
        <v>31</v>
      </c>
      <c r="B19" s="7">
        <v>252</v>
      </c>
      <c r="C19" s="7">
        <v>2</v>
      </c>
      <c r="D19" s="7">
        <v>176</v>
      </c>
      <c r="E19" s="10"/>
      <c r="F19" s="10"/>
      <c r="G19" s="8"/>
      <c r="H19" s="8"/>
      <c r="I19" s="8"/>
      <c r="J19" s="8"/>
      <c r="K19" s="8"/>
      <c r="L19" s="8"/>
      <c r="M19" s="8"/>
      <c r="N19" s="8"/>
      <c r="O19" s="65" t="e">
        <f t="shared" si="0"/>
        <v>#DIV/0!</v>
      </c>
      <c r="P19" s="23"/>
      <c r="Q19" s="23"/>
      <c r="R19" s="23"/>
      <c r="S19" s="23"/>
    </row>
    <row r="20" spans="1:19" ht="15.75" customHeight="1">
      <c r="A20" s="52" t="s">
        <v>32</v>
      </c>
      <c r="B20" s="7">
        <v>318</v>
      </c>
      <c r="C20" s="7">
        <v>6</v>
      </c>
      <c r="D20" s="7">
        <v>282</v>
      </c>
      <c r="E20" s="10"/>
      <c r="F20" s="10"/>
      <c r="G20" s="8"/>
      <c r="H20" s="8"/>
      <c r="I20" s="8"/>
      <c r="J20" s="8"/>
      <c r="K20" s="8"/>
      <c r="L20" s="8"/>
      <c r="M20" s="8"/>
      <c r="N20" s="8"/>
      <c r="O20" s="65" t="e">
        <f t="shared" si="0"/>
        <v>#DIV/0!</v>
      </c>
      <c r="P20" s="23"/>
      <c r="Q20" s="23"/>
      <c r="R20" s="23"/>
      <c r="S20" s="23"/>
    </row>
    <row r="21" spans="1:19" ht="15.75" customHeight="1">
      <c r="A21" s="52" t="s">
        <v>33</v>
      </c>
      <c r="B21" s="7">
        <v>174</v>
      </c>
      <c r="C21" s="7">
        <v>2</v>
      </c>
      <c r="D21" s="7">
        <v>157</v>
      </c>
      <c r="E21" s="10"/>
      <c r="F21" s="10"/>
      <c r="G21" s="8"/>
      <c r="H21" s="8"/>
      <c r="I21" s="8"/>
      <c r="J21" s="8"/>
      <c r="K21" s="8"/>
      <c r="L21" s="8"/>
      <c r="M21" s="8"/>
      <c r="N21" s="8"/>
      <c r="O21" s="65" t="e">
        <f t="shared" si="0"/>
        <v>#DIV/0!</v>
      </c>
      <c r="P21" s="23"/>
      <c r="Q21" s="23"/>
      <c r="R21" s="23"/>
      <c r="S21" s="23"/>
    </row>
    <row r="22" spans="1:19" ht="15.75" customHeight="1">
      <c r="A22" s="52" t="s">
        <v>34</v>
      </c>
      <c r="B22" s="7">
        <v>480</v>
      </c>
      <c r="C22" s="7">
        <v>13</v>
      </c>
      <c r="D22" s="7">
        <v>301</v>
      </c>
      <c r="E22" s="10"/>
      <c r="F22" s="10"/>
      <c r="G22" s="8"/>
      <c r="H22" s="8"/>
      <c r="I22" s="8"/>
      <c r="J22" s="8"/>
      <c r="K22" s="8"/>
      <c r="L22" s="8"/>
      <c r="M22" s="8"/>
      <c r="N22" s="8"/>
      <c r="O22" s="65" t="e">
        <f t="shared" si="0"/>
        <v>#DIV/0!</v>
      </c>
      <c r="P22" s="23"/>
      <c r="Q22" s="23"/>
      <c r="R22" s="23"/>
      <c r="S22" s="23"/>
    </row>
    <row r="23" spans="1:19" ht="15.75" customHeight="1">
      <c r="A23" s="52" t="s">
        <v>35</v>
      </c>
      <c r="B23" s="7">
        <v>121</v>
      </c>
      <c r="C23" s="7">
        <v>1</v>
      </c>
      <c r="D23" s="7">
        <v>96</v>
      </c>
      <c r="E23" s="10"/>
      <c r="F23" s="10"/>
      <c r="G23" s="8"/>
      <c r="H23" s="8"/>
      <c r="I23" s="8"/>
      <c r="J23" s="8"/>
      <c r="K23" s="8"/>
      <c r="L23" s="8"/>
      <c r="M23" s="8"/>
      <c r="N23" s="8"/>
      <c r="O23" s="65" t="e">
        <f t="shared" si="0"/>
        <v>#DIV/0!</v>
      </c>
      <c r="P23" s="26"/>
      <c r="Q23" s="27"/>
      <c r="R23" s="27"/>
      <c r="S23" s="27"/>
    </row>
    <row r="24" spans="1:19" ht="15">
      <c r="A24" s="2" t="s">
        <v>36</v>
      </c>
      <c r="B24" s="7">
        <v>168</v>
      </c>
      <c r="C24" s="7">
        <v>5</v>
      </c>
      <c r="D24" s="7">
        <v>148</v>
      </c>
      <c r="E24" s="10"/>
      <c r="F24" s="10"/>
      <c r="G24" s="8"/>
      <c r="H24" s="8"/>
      <c r="I24" s="8"/>
      <c r="J24" s="8"/>
      <c r="K24" s="8"/>
      <c r="L24" s="8"/>
      <c r="M24" s="8"/>
      <c r="N24" s="8"/>
      <c r="O24" s="65" t="e">
        <f t="shared" si="0"/>
        <v>#DIV/0!</v>
      </c>
      <c r="P24" s="26"/>
      <c r="Q24" s="27"/>
      <c r="R24" s="27"/>
      <c r="S24" s="27"/>
    </row>
    <row r="25" spans="1:19" ht="18">
      <c r="A25" s="52" t="s">
        <v>37</v>
      </c>
      <c r="B25" s="7">
        <v>133</v>
      </c>
      <c r="C25" s="7">
        <v>0</v>
      </c>
      <c r="D25" s="7">
        <v>114</v>
      </c>
      <c r="E25" s="10"/>
      <c r="F25" s="10"/>
      <c r="G25" s="8"/>
      <c r="H25" s="8"/>
      <c r="I25" s="8"/>
      <c r="J25" s="8"/>
      <c r="K25" s="8"/>
      <c r="L25" s="8"/>
      <c r="M25" s="8"/>
      <c r="N25" s="8"/>
      <c r="O25" s="65" t="e">
        <f t="shared" si="0"/>
        <v>#DIV/0!</v>
      </c>
      <c r="P25" s="26"/>
      <c r="Q25" s="27"/>
      <c r="R25" s="27"/>
      <c r="S25" s="27"/>
    </row>
    <row r="26" spans="1:19" ht="18">
      <c r="A26" s="52" t="s">
        <v>38</v>
      </c>
      <c r="B26" s="7">
        <v>136</v>
      </c>
      <c r="C26" s="7">
        <v>3</v>
      </c>
      <c r="D26" s="7">
        <v>109</v>
      </c>
      <c r="E26" s="10"/>
      <c r="F26" s="10"/>
      <c r="G26" s="8"/>
      <c r="H26" s="8"/>
      <c r="I26" s="8"/>
      <c r="J26" s="8"/>
      <c r="K26" s="8"/>
      <c r="L26" s="8"/>
      <c r="M26" s="8"/>
      <c r="N26" s="8"/>
      <c r="O26" s="65" t="e">
        <f t="shared" si="0"/>
        <v>#DIV/0!</v>
      </c>
      <c r="P26" s="26"/>
      <c r="Q26" s="27"/>
      <c r="R26" s="27"/>
      <c r="S26" s="27"/>
    </row>
    <row r="27" spans="1:19" ht="18">
      <c r="A27" s="52" t="s">
        <v>39</v>
      </c>
      <c r="B27" s="7">
        <v>91</v>
      </c>
      <c r="C27" s="7">
        <v>2</v>
      </c>
      <c r="D27" s="7">
        <v>82</v>
      </c>
      <c r="E27" s="10"/>
      <c r="F27" s="10"/>
      <c r="G27" s="8"/>
      <c r="H27" s="8"/>
      <c r="I27" s="8"/>
      <c r="J27" s="8"/>
      <c r="K27" s="8"/>
      <c r="L27" s="8"/>
      <c r="M27" s="8"/>
      <c r="N27" s="8"/>
      <c r="O27" s="65" t="e">
        <f t="shared" si="0"/>
        <v>#DIV/0!</v>
      </c>
      <c r="P27" s="26"/>
      <c r="Q27" s="27"/>
      <c r="R27" s="27"/>
      <c r="S27" s="27"/>
    </row>
    <row r="28" spans="1:19" ht="18">
      <c r="A28" s="52" t="s">
        <v>40</v>
      </c>
      <c r="B28" s="7">
        <v>146</v>
      </c>
      <c r="C28" s="7">
        <v>2</v>
      </c>
      <c r="D28" s="7">
        <v>112</v>
      </c>
      <c r="E28" s="10"/>
      <c r="F28" s="10"/>
      <c r="G28" s="8"/>
      <c r="H28" s="8"/>
      <c r="I28" s="8"/>
      <c r="J28" s="8"/>
      <c r="K28" s="8"/>
      <c r="L28" s="8"/>
      <c r="M28" s="8"/>
      <c r="N28" s="8"/>
      <c r="O28" s="65" t="e">
        <f t="shared" si="0"/>
        <v>#DIV/0!</v>
      </c>
      <c r="P28" s="26"/>
      <c r="Q28" s="27"/>
      <c r="R28" s="27"/>
      <c r="S28" s="27"/>
    </row>
    <row r="29" spans="1:19" ht="18">
      <c r="A29" s="52" t="s">
        <v>41</v>
      </c>
      <c r="B29" s="7">
        <v>73</v>
      </c>
      <c r="C29" s="7">
        <v>0</v>
      </c>
      <c r="D29" s="7">
        <v>69</v>
      </c>
      <c r="E29" s="10"/>
      <c r="F29" s="10"/>
      <c r="G29" s="8"/>
      <c r="H29" s="8"/>
      <c r="I29" s="8"/>
      <c r="J29" s="8"/>
      <c r="K29" s="8"/>
      <c r="L29" s="8"/>
      <c r="M29" s="8"/>
      <c r="N29" s="8"/>
      <c r="O29" s="65" t="e">
        <f t="shared" si="0"/>
        <v>#DIV/0!</v>
      </c>
      <c r="P29" s="26"/>
      <c r="Q29" s="27"/>
      <c r="R29" s="27"/>
      <c r="S29" s="27"/>
    </row>
    <row r="30" spans="1:19" ht="18">
      <c r="A30" s="52" t="s">
        <v>42</v>
      </c>
      <c r="B30" s="7">
        <v>75</v>
      </c>
      <c r="C30" s="7">
        <v>0</v>
      </c>
      <c r="D30" s="7">
        <v>49</v>
      </c>
      <c r="E30" s="10"/>
      <c r="F30" s="10"/>
      <c r="G30" s="8"/>
      <c r="H30" s="8"/>
      <c r="I30" s="8"/>
      <c r="J30" s="8"/>
      <c r="K30" s="8"/>
      <c r="L30" s="8"/>
      <c r="M30" s="8"/>
      <c r="N30" s="8"/>
      <c r="O30" s="65" t="e">
        <f t="shared" si="0"/>
        <v>#DIV/0!</v>
      </c>
      <c r="P30" s="26"/>
      <c r="Q30" s="27"/>
      <c r="R30" s="27"/>
      <c r="S30" s="27"/>
    </row>
    <row r="31" spans="1:19" ht="18">
      <c r="A31" s="52" t="s">
        <v>43</v>
      </c>
      <c r="B31" s="7">
        <v>76</v>
      </c>
      <c r="C31" s="7">
        <v>3</v>
      </c>
      <c r="D31" s="7">
        <v>62</v>
      </c>
      <c r="E31" s="10"/>
      <c r="F31" s="10"/>
      <c r="G31" s="8"/>
      <c r="H31" s="8"/>
      <c r="I31" s="8"/>
      <c r="J31" s="8"/>
      <c r="K31" s="8"/>
      <c r="L31" s="8"/>
      <c r="M31" s="8"/>
      <c r="N31" s="8"/>
      <c r="O31" s="65" t="e">
        <f t="shared" si="0"/>
        <v>#DIV/0!</v>
      </c>
      <c r="P31" s="26"/>
      <c r="Q31" s="27"/>
      <c r="R31" s="27"/>
      <c r="S31" s="27"/>
    </row>
    <row r="32" spans="1:19" ht="18">
      <c r="A32" s="52" t="s">
        <v>44</v>
      </c>
      <c r="B32" s="7">
        <v>93</v>
      </c>
      <c r="C32" s="7">
        <v>1</v>
      </c>
      <c r="D32" s="7">
        <v>75</v>
      </c>
      <c r="E32" s="10"/>
      <c r="F32" s="10"/>
      <c r="G32" s="8"/>
      <c r="H32" s="8"/>
      <c r="I32" s="8"/>
      <c r="J32" s="8"/>
      <c r="K32" s="8"/>
      <c r="L32" s="69"/>
      <c r="M32" s="8"/>
      <c r="N32" s="8"/>
      <c r="O32" s="65" t="e">
        <f t="shared" si="0"/>
        <v>#DIV/0!</v>
      </c>
      <c r="P32" s="8"/>
      <c r="Q32" s="8"/>
      <c r="R32" s="8"/>
      <c r="S32" s="8"/>
    </row>
    <row r="33" spans="1:20" ht="18">
      <c r="A33" s="52" t="s">
        <v>45</v>
      </c>
      <c r="B33" s="7">
        <v>18</v>
      </c>
      <c r="C33" s="7">
        <v>0</v>
      </c>
      <c r="D33" s="7">
        <v>18</v>
      </c>
      <c r="E33" s="10"/>
      <c r="F33" s="10"/>
      <c r="G33" s="8"/>
      <c r="H33" s="8"/>
      <c r="I33" s="8"/>
      <c r="J33" s="8"/>
      <c r="K33" s="8"/>
      <c r="L33" s="8"/>
      <c r="M33" s="8"/>
      <c r="N33" s="8"/>
      <c r="O33" s="65" t="e">
        <f t="shared" si="0"/>
        <v>#DIV/0!</v>
      </c>
      <c r="P33" s="70"/>
      <c r="Q33" s="70"/>
      <c r="R33" s="70"/>
      <c r="S33" s="70"/>
    </row>
    <row r="34" spans="1:20" ht="18">
      <c r="A34" s="52" t="s">
        <v>46</v>
      </c>
      <c r="B34" s="100"/>
      <c r="C34" s="100"/>
      <c r="D34" s="100"/>
      <c r="E34" s="10"/>
      <c r="F34" s="10"/>
      <c r="G34" s="8"/>
      <c r="H34" s="8"/>
      <c r="I34" s="8"/>
      <c r="J34" s="8"/>
      <c r="K34" s="8"/>
      <c r="L34" s="8"/>
      <c r="M34" s="8"/>
      <c r="N34" s="8"/>
      <c r="O34" s="65" t="e">
        <f t="shared" si="0"/>
        <v>#DIV/0!</v>
      </c>
      <c r="P34" s="26"/>
      <c r="Q34" s="27"/>
      <c r="R34" s="27"/>
      <c r="S34" s="27"/>
    </row>
    <row r="35" spans="1:20" ht="18">
      <c r="A35" s="52" t="s">
        <v>47</v>
      </c>
      <c r="B35" s="7">
        <v>95</v>
      </c>
      <c r="C35" s="7">
        <v>2</v>
      </c>
      <c r="D35" s="7">
        <v>33</v>
      </c>
      <c r="E35" s="10"/>
      <c r="F35" s="10"/>
      <c r="G35" s="8"/>
      <c r="H35" s="8"/>
      <c r="I35" s="8"/>
      <c r="J35" s="8"/>
      <c r="K35" s="8"/>
      <c r="L35" s="8"/>
      <c r="M35" s="8"/>
      <c r="N35" s="8"/>
      <c r="O35" s="65" t="e">
        <f t="shared" si="0"/>
        <v>#DIV/0!</v>
      </c>
      <c r="P35" s="26"/>
      <c r="Q35" s="27"/>
      <c r="R35" s="27"/>
      <c r="S35" s="27"/>
    </row>
    <row r="38" spans="1:20">
      <c r="O38" s="60"/>
      <c r="P38" s="60"/>
      <c r="Q38" s="132"/>
      <c r="R38" s="130"/>
      <c r="S38" s="16"/>
      <c r="T38" s="16"/>
    </row>
    <row r="39" spans="1:20">
      <c r="O39" s="7"/>
      <c r="P39" s="7"/>
      <c r="Q39" s="7"/>
      <c r="R39" s="16"/>
      <c r="S39" s="16"/>
      <c r="T39" s="60"/>
    </row>
    <row r="40" spans="1:20">
      <c r="O40" s="7"/>
      <c r="P40" s="7"/>
      <c r="Q40" s="7"/>
      <c r="R40" s="16"/>
      <c r="S40" s="16"/>
      <c r="T40" s="60"/>
    </row>
    <row r="41" spans="1:20">
      <c r="O41" s="7"/>
      <c r="P41" s="7"/>
      <c r="Q41" s="7"/>
      <c r="R41" s="16"/>
      <c r="S41" s="16"/>
      <c r="T41" s="60"/>
    </row>
    <row r="42" spans="1:20">
      <c r="O42" s="7"/>
      <c r="P42" s="7"/>
      <c r="Q42" s="7"/>
      <c r="R42" s="16"/>
      <c r="S42" s="16"/>
      <c r="T42" s="60"/>
    </row>
    <row r="43" spans="1:20">
      <c r="O43" s="7"/>
      <c r="P43" s="7"/>
      <c r="Q43" s="7"/>
      <c r="R43" s="16"/>
      <c r="S43" s="16"/>
      <c r="T43" s="60"/>
    </row>
    <row r="44" spans="1:20">
      <c r="O44" s="7"/>
      <c r="P44" s="7"/>
      <c r="Q44" s="7"/>
      <c r="R44" s="16"/>
      <c r="S44" s="16"/>
      <c r="T44" s="60"/>
    </row>
    <row r="45" spans="1:20">
      <c r="O45" s="7"/>
      <c r="P45" s="7"/>
      <c r="Q45" s="7"/>
      <c r="R45" s="16"/>
      <c r="S45" s="16"/>
      <c r="T45" s="60"/>
    </row>
  </sheetData>
  <mergeCells count="7">
    <mergeCell ref="Q38:R38"/>
    <mergeCell ref="G1:N1"/>
    <mergeCell ref="B2:F2"/>
    <mergeCell ref="G2:H2"/>
    <mergeCell ref="I2:J2"/>
    <mergeCell ref="K2:L2"/>
    <mergeCell ref="M2:N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4"/>
  <sheetViews>
    <sheetView topLeftCell="A12" workbookViewId="0">
      <selection activeCell="P34" activeCellId="1" sqref="L34 P34"/>
    </sheetView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9.5703125" customWidth="1"/>
    <col min="6" max="6" width="5" customWidth="1"/>
    <col min="7" max="7" width="9.5703125" customWidth="1"/>
    <col min="8" max="8" width="5" customWidth="1"/>
    <col min="9" max="9" width="9.42578125" customWidth="1"/>
    <col min="10" max="10" width="5" customWidth="1"/>
    <col min="13" max="14" width="9.5703125" customWidth="1"/>
    <col min="15" max="15" width="9.42578125" customWidth="1"/>
  </cols>
  <sheetData>
    <row r="1" spans="1:16" ht="15.75" customHeight="1">
      <c r="E1" s="120" t="s">
        <v>2</v>
      </c>
      <c r="F1" s="121"/>
      <c r="G1" s="121"/>
      <c r="H1" s="121"/>
      <c r="I1" s="121"/>
      <c r="J1" s="122"/>
    </row>
    <row r="2" spans="1:16" ht="15.75" customHeight="1"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16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">
      <c r="A4" s="2" t="s">
        <v>13</v>
      </c>
      <c r="B4" s="9">
        <v>16678</v>
      </c>
      <c r="C4" s="9">
        <v>479</v>
      </c>
      <c r="D4" s="9">
        <v>522</v>
      </c>
      <c r="E4" s="8">
        <v>8</v>
      </c>
      <c r="F4" s="8">
        <v>5</v>
      </c>
      <c r="G4" s="8">
        <v>15</v>
      </c>
      <c r="H4" s="8">
        <v>12</v>
      </c>
      <c r="I4" s="8">
        <v>12</v>
      </c>
      <c r="J4" s="8">
        <v>5</v>
      </c>
      <c r="K4" s="11">
        <f t="shared" ref="K4:K34" si="0">MEDIAN(E4:J4)</f>
        <v>10</v>
      </c>
      <c r="L4" s="11">
        <f t="shared" ref="L4:L34" si="1">(K4*9/5)+32</f>
        <v>50</v>
      </c>
      <c r="M4" s="8">
        <v>74</v>
      </c>
      <c r="N4" s="8">
        <v>48</v>
      </c>
      <c r="O4" s="8">
        <v>68</v>
      </c>
      <c r="P4" s="11">
        <f t="shared" ref="P4:P34" si="2">AVERAGE(M4:O4)</f>
        <v>63.333333333333336</v>
      </c>
    </row>
    <row r="5" spans="1:16" ht="15">
      <c r="A5" s="2" t="s">
        <v>17</v>
      </c>
      <c r="B5" s="9">
        <v>829</v>
      </c>
      <c r="C5" s="9">
        <v>0</v>
      </c>
      <c r="D5" s="9">
        <v>62</v>
      </c>
      <c r="E5" s="8">
        <v>8</v>
      </c>
      <c r="F5" s="8">
        <v>7</v>
      </c>
      <c r="G5" s="8">
        <v>11</v>
      </c>
      <c r="H5" s="8">
        <v>5</v>
      </c>
      <c r="I5" s="8">
        <v>9</v>
      </c>
      <c r="J5" s="8">
        <v>5</v>
      </c>
      <c r="K5" s="11">
        <f t="shared" si="0"/>
        <v>7.5</v>
      </c>
      <c r="L5" s="11">
        <f t="shared" si="1"/>
        <v>45.5</v>
      </c>
      <c r="M5" s="8">
        <v>84</v>
      </c>
      <c r="N5" s="8">
        <v>74</v>
      </c>
      <c r="O5" s="8">
        <v>90</v>
      </c>
      <c r="P5" s="11">
        <f t="shared" si="2"/>
        <v>82.666666666666671</v>
      </c>
    </row>
    <row r="6" spans="1:16" ht="15">
      <c r="A6" s="2" t="s">
        <v>18</v>
      </c>
      <c r="B6" s="9">
        <v>813</v>
      </c>
      <c r="C6" s="9">
        <v>0</v>
      </c>
      <c r="D6" s="9">
        <v>30</v>
      </c>
      <c r="E6" s="8">
        <v>12</v>
      </c>
      <c r="F6" s="8">
        <v>12</v>
      </c>
      <c r="G6" s="8">
        <v>16</v>
      </c>
      <c r="H6" s="8">
        <v>16</v>
      </c>
      <c r="I6" s="8">
        <v>14</v>
      </c>
      <c r="J6" s="8">
        <v>14</v>
      </c>
      <c r="K6" s="11">
        <f t="shared" si="0"/>
        <v>14</v>
      </c>
      <c r="L6" s="11">
        <f t="shared" si="1"/>
        <v>57.2</v>
      </c>
      <c r="M6" s="8">
        <v>97</v>
      </c>
      <c r="N6" s="8">
        <v>80</v>
      </c>
      <c r="O6" s="8">
        <v>91</v>
      </c>
      <c r="P6" s="11">
        <f t="shared" si="2"/>
        <v>89.333333333333329</v>
      </c>
    </row>
    <row r="7" spans="1:16" ht="15">
      <c r="A7" s="2" t="s">
        <v>19</v>
      </c>
      <c r="B7" s="9">
        <v>675</v>
      </c>
      <c r="C7" s="9">
        <v>2</v>
      </c>
      <c r="D7" s="9">
        <v>27</v>
      </c>
      <c r="E7" s="8">
        <v>2</v>
      </c>
      <c r="F7" s="8">
        <v>2</v>
      </c>
      <c r="G7" s="8">
        <v>10</v>
      </c>
      <c r="H7" s="8">
        <v>10</v>
      </c>
      <c r="I7" s="8">
        <v>3</v>
      </c>
      <c r="J7" s="8">
        <v>3</v>
      </c>
      <c r="K7" s="11">
        <f t="shared" si="0"/>
        <v>3</v>
      </c>
      <c r="L7" s="11">
        <f t="shared" si="1"/>
        <v>37.4</v>
      </c>
      <c r="M7" s="8">
        <v>55</v>
      </c>
      <c r="N7" s="8">
        <v>34</v>
      </c>
      <c r="O7" s="8">
        <v>46</v>
      </c>
      <c r="P7" s="11">
        <f t="shared" si="2"/>
        <v>45</v>
      </c>
    </row>
    <row r="8" spans="1:16" ht="15">
      <c r="A8" s="2" t="s">
        <v>20</v>
      </c>
      <c r="B8" s="9">
        <v>593</v>
      </c>
      <c r="C8" s="9">
        <v>0</v>
      </c>
      <c r="D8" s="9">
        <v>31</v>
      </c>
      <c r="E8" s="8">
        <v>7</v>
      </c>
      <c r="F8" s="8">
        <v>7</v>
      </c>
      <c r="G8" s="8">
        <v>15</v>
      </c>
      <c r="H8" s="8">
        <v>15</v>
      </c>
      <c r="I8" s="8">
        <v>10</v>
      </c>
      <c r="J8" s="8">
        <v>10</v>
      </c>
      <c r="K8" s="11">
        <f t="shared" si="0"/>
        <v>10</v>
      </c>
      <c r="L8" s="11">
        <f t="shared" si="1"/>
        <v>50</v>
      </c>
      <c r="M8" s="8">
        <v>85</v>
      </c>
      <c r="N8" s="8">
        <v>52</v>
      </c>
      <c r="O8" s="8">
        <v>60</v>
      </c>
      <c r="P8" s="11">
        <f t="shared" si="2"/>
        <v>65.666666666666671</v>
      </c>
    </row>
    <row r="9" spans="1:16" ht="15">
      <c r="A9" s="2" t="s">
        <v>21</v>
      </c>
      <c r="B9" s="9">
        <v>480</v>
      </c>
      <c r="C9" s="9">
        <v>0</v>
      </c>
      <c r="D9" s="9">
        <v>20</v>
      </c>
      <c r="E9" s="8">
        <v>6</v>
      </c>
      <c r="F9" s="8">
        <v>2</v>
      </c>
      <c r="G9" s="8">
        <v>15</v>
      </c>
      <c r="H9" s="8">
        <v>11</v>
      </c>
      <c r="I9" s="8">
        <v>11</v>
      </c>
      <c r="J9" s="8">
        <v>4</v>
      </c>
      <c r="K9" s="11">
        <f t="shared" si="0"/>
        <v>8.5</v>
      </c>
      <c r="L9" s="11">
        <f t="shared" si="1"/>
        <v>47.3</v>
      </c>
      <c r="M9" s="8">
        <v>91</v>
      </c>
      <c r="N9" s="8">
        <v>46</v>
      </c>
      <c r="O9" s="8">
        <v>63</v>
      </c>
      <c r="P9" s="11">
        <f t="shared" si="2"/>
        <v>66.666666666666671</v>
      </c>
    </row>
    <row r="10" spans="1:16" ht="15">
      <c r="A10" s="2" t="s">
        <v>22</v>
      </c>
      <c r="B10" s="9">
        <v>476</v>
      </c>
      <c r="C10" s="9">
        <v>0</v>
      </c>
      <c r="D10" s="9">
        <v>20</v>
      </c>
      <c r="E10" s="8">
        <v>9</v>
      </c>
      <c r="F10" s="8">
        <v>9</v>
      </c>
      <c r="G10" s="8">
        <v>14</v>
      </c>
      <c r="H10" s="8">
        <v>14</v>
      </c>
      <c r="I10" s="8">
        <v>10</v>
      </c>
      <c r="J10" s="8">
        <v>10</v>
      </c>
      <c r="K10" s="11">
        <f t="shared" si="0"/>
        <v>10</v>
      </c>
      <c r="L10" s="11">
        <f t="shared" si="1"/>
        <v>50</v>
      </c>
      <c r="M10" s="8">
        <v>87</v>
      </c>
      <c r="N10" s="8">
        <v>57</v>
      </c>
      <c r="O10" s="8">
        <v>76</v>
      </c>
      <c r="P10" s="11">
        <f t="shared" si="2"/>
        <v>73.333333333333329</v>
      </c>
    </row>
    <row r="11" spans="1:16" ht="15">
      <c r="A11" s="2" t="s">
        <v>23</v>
      </c>
      <c r="B11" s="9">
        <v>366</v>
      </c>
      <c r="C11" s="9">
        <v>2</v>
      </c>
      <c r="D11" s="9">
        <v>9</v>
      </c>
      <c r="E11" s="8">
        <v>8</v>
      </c>
      <c r="F11" s="8">
        <v>5</v>
      </c>
      <c r="G11" s="8">
        <v>12</v>
      </c>
      <c r="H11" s="8">
        <v>10</v>
      </c>
      <c r="I11" s="8">
        <v>12</v>
      </c>
      <c r="J11" s="8">
        <v>8</v>
      </c>
      <c r="K11" s="11">
        <f t="shared" si="0"/>
        <v>9</v>
      </c>
      <c r="L11" s="11">
        <f t="shared" si="1"/>
        <v>48.2</v>
      </c>
      <c r="M11" s="8">
        <v>90</v>
      </c>
      <c r="N11" s="8">
        <v>68</v>
      </c>
      <c r="O11" s="8">
        <v>76</v>
      </c>
      <c r="P11" s="11">
        <f t="shared" si="2"/>
        <v>78</v>
      </c>
    </row>
    <row r="12" spans="1:16" ht="15">
      <c r="A12" s="2" t="s">
        <v>24</v>
      </c>
      <c r="B12" s="9">
        <v>282</v>
      </c>
      <c r="C12" s="9">
        <v>1</v>
      </c>
      <c r="D12" s="9">
        <v>14</v>
      </c>
      <c r="E12" s="8">
        <v>10</v>
      </c>
      <c r="F12" s="8">
        <v>8</v>
      </c>
      <c r="G12" s="8">
        <v>14</v>
      </c>
      <c r="H12" s="8">
        <v>13</v>
      </c>
      <c r="I12" s="8">
        <v>13</v>
      </c>
      <c r="J12" s="8">
        <v>11</v>
      </c>
      <c r="K12" s="11">
        <f t="shared" si="0"/>
        <v>12</v>
      </c>
      <c r="L12" s="11">
        <f t="shared" si="1"/>
        <v>53.6</v>
      </c>
      <c r="M12" s="8">
        <v>82</v>
      </c>
      <c r="N12" s="8">
        <v>52</v>
      </c>
      <c r="O12" s="8">
        <v>64</v>
      </c>
      <c r="P12" s="11">
        <f t="shared" si="2"/>
        <v>66</v>
      </c>
    </row>
    <row r="13" spans="1:16" ht="15">
      <c r="A13" s="2" t="s">
        <v>25</v>
      </c>
      <c r="B13" s="9">
        <v>275</v>
      </c>
      <c r="C13" s="9">
        <v>0</v>
      </c>
      <c r="D13" s="9">
        <v>11</v>
      </c>
      <c r="E13" s="8">
        <v>5</v>
      </c>
      <c r="F13" s="8">
        <v>5</v>
      </c>
      <c r="G13" s="8">
        <v>3</v>
      </c>
      <c r="H13" s="8">
        <v>3</v>
      </c>
      <c r="I13" s="8">
        <v>-2</v>
      </c>
      <c r="J13" s="8">
        <v>-2</v>
      </c>
      <c r="K13" s="11">
        <f t="shared" si="0"/>
        <v>3</v>
      </c>
      <c r="L13" s="11">
        <f t="shared" si="1"/>
        <v>37.4</v>
      </c>
      <c r="M13" s="8">
        <v>51</v>
      </c>
      <c r="N13" s="8">
        <v>59</v>
      </c>
      <c r="O13" s="8">
        <v>79</v>
      </c>
      <c r="P13" s="11">
        <f t="shared" si="2"/>
        <v>63</v>
      </c>
    </row>
    <row r="14" spans="1:16" ht="15">
      <c r="A14" s="2" t="s">
        <v>26</v>
      </c>
      <c r="B14" s="9">
        <v>308</v>
      </c>
      <c r="C14" s="9">
        <v>0</v>
      </c>
      <c r="D14" s="9">
        <v>12</v>
      </c>
      <c r="E14" s="8">
        <v>4</v>
      </c>
      <c r="F14" s="8">
        <v>4</v>
      </c>
      <c r="G14" s="8">
        <v>13</v>
      </c>
      <c r="H14" s="8">
        <v>13</v>
      </c>
      <c r="I14" s="8">
        <v>6</v>
      </c>
      <c r="J14" s="8">
        <v>6</v>
      </c>
      <c r="K14" s="11">
        <f t="shared" si="0"/>
        <v>6</v>
      </c>
      <c r="L14" s="11">
        <f t="shared" si="1"/>
        <v>42.8</v>
      </c>
      <c r="M14" s="8">
        <v>94</v>
      </c>
      <c r="N14" s="8">
        <v>55</v>
      </c>
      <c r="O14" s="8">
        <v>89</v>
      </c>
      <c r="P14" s="11">
        <f t="shared" si="2"/>
        <v>79.333333333333329</v>
      </c>
    </row>
    <row r="15" spans="1:16" ht="15">
      <c r="A15" s="2" t="s">
        <v>27</v>
      </c>
      <c r="B15" s="9">
        <v>219</v>
      </c>
      <c r="C15" s="9">
        <v>1</v>
      </c>
      <c r="D15" s="9">
        <v>12</v>
      </c>
      <c r="E15" s="8">
        <v>7</v>
      </c>
      <c r="F15" s="8">
        <v>4</v>
      </c>
      <c r="G15" s="8">
        <v>14</v>
      </c>
      <c r="H15" s="8">
        <v>10</v>
      </c>
      <c r="I15" s="8">
        <v>10</v>
      </c>
      <c r="J15" s="8">
        <v>6</v>
      </c>
      <c r="K15" s="11">
        <f t="shared" si="0"/>
        <v>8.5</v>
      </c>
      <c r="L15" s="11">
        <f t="shared" si="1"/>
        <v>47.3</v>
      </c>
      <c r="M15" s="8">
        <v>76</v>
      </c>
      <c r="N15" s="8">
        <v>39</v>
      </c>
      <c r="O15" s="8">
        <v>66</v>
      </c>
      <c r="P15" s="11">
        <f t="shared" si="2"/>
        <v>60.333333333333336</v>
      </c>
    </row>
    <row r="16" spans="1:16" ht="15">
      <c r="A16" s="2" t="s">
        <v>28</v>
      </c>
      <c r="B16" s="9">
        <v>228</v>
      </c>
      <c r="C16" s="9">
        <v>1</v>
      </c>
      <c r="D16" s="9">
        <v>23</v>
      </c>
      <c r="E16" s="8">
        <v>-5</v>
      </c>
      <c r="F16" s="10"/>
      <c r="G16" s="8">
        <v>1</v>
      </c>
      <c r="H16" s="10"/>
      <c r="I16" s="8">
        <v>-4</v>
      </c>
      <c r="J16" s="10"/>
      <c r="K16" s="11">
        <f t="shared" si="0"/>
        <v>-4</v>
      </c>
      <c r="L16" s="11">
        <f t="shared" si="1"/>
        <v>24.8</v>
      </c>
      <c r="M16" s="8">
        <v>61</v>
      </c>
      <c r="N16" s="8">
        <v>16</v>
      </c>
      <c r="O16" s="8">
        <v>35</v>
      </c>
      <c r="P16" s="11">
        <f t="shared" si="2"/>
        <v>37.333333333333336</v>
      </c>
    </row>
    <row r="17" spans="1:16" ht="15">
      <c r="A17" s="2" t="s">
        <v>29</v>
      </c>
      <c r="B17" s="9">
        <v>194</v>
      </c>
      <c r="C17" s="9">
        <v>0</v>
      </c>
      <c r="D17" s="9">
        <v>3</v>
      </c>
      <c r="E17" s="8">
        <v>10</v>
      </c>
      <c r="F17" s="8">
        <v>10</v>
      </c>
      <c r="G17" s="8">
        <v>12</v>
      </c>
      <c r="H17" s="8">
        <v>11</v>
      </c>
      <c r="I17" s="8">
        <v>12</v>
      </c>
      <c r="J17" s="8">
        <v>11</v>
      </c>
      <c r="K17" s="11">
        <f t="shared" si="0"/>
        <v>11</v>
      </c>
      <c r="L17" s="11">
        <f t="shared" si="1"/>
        <v>51.8</v>
      </c>
      <c r="M17" s="8">
        <v>90</v>
      </c>
      <c r="N17" s="8">
        <v>90</v>
      </c>
      <c r="O17" s="8">
        <v>90</v>
      </c>
      <c r="P17" s="11">
        <f t="shared" si="2"/>
        <v>90</v>
      </c>
    </row>
    <row r="18" spans="1:16" ht="15">
      <c r="A18" s="2" t="s">
        <v>30</v>
      </c>
      <c r="B18" s="9">
        <v>142</v>
      </c>
      <c r="C18" s="9">
        <v>0</v>
      </c>
      <c r="D18" s="9">
        <v>2</v>
      </c>
      <c r="E18" s="8">
        <v>-6</v>
      </c>
      <c r="F18" s="8">
        <v>-8</v>
      </c>
      <c r="G18" s="8">
        <v>13</v>
      </c>
      <c r="H18" s="8">
        <v>8</v>
      </c>
      <c r="I18" s="8">
        <v>9</v>
      </c>
      <c r="J18" s="8">
        <v>-1</v>
      </c>
      <c r="K18" s="11">
        <f t="shared" si="0"/>
        <v>3.5</v>
      </c>
      <c r="L18" s="11">
        <f t="shared" si="1"/>
        <v>38.299999999999997</v>
      </c>
      <c r="M18" s="8">
        <v>86</v>
      </c>
      <c r="N18" s="8">
        <v>37</v>
      </c>
      <c r="O18" s="8">
        <v>59</v>
      </c>
      <c r="P18" s="11">
        <f t="shared" si="2"/>
        <v>60.666666666666664</v>
      </c>
    </row>
    <row r="19" spans="1:16" ht="15">
      <c r="A19" s="2" t="s">
        <v>31</v>
      </c>
      <c r="B19" s="9">
        <v>139</v>
      </c>
      <c r="C19" s="9">
        <v>0</v>
      </c>
      <c r="D19" s="9">
        <v>10</v>
      </c>
      <c r="E19" s="8">
        <v>9</v>
      </c>
      <c r="F19" s="8">
        <v>8</v>
      </c>
      <c r="G19" s="8">
        <v>12</v>
      </c>
      <c r="H19" s="8">
        <v>10</v>
      </c>
      <c r="I19" s="8">
        <v>11</v>
      </c>
      <c r="J19" s="8">
        <v>10</v>
      </c>
      <c r="K19" s="11">
        <f t="shared" si="0"/>
        <v>10</v>
      </c>
      <c r="L19" s="11">
        <f t="shared" si="1"/>
        <v>50</v>
      </c>
      <c r="M19" s="8">
        <v>99</v>
      </c>
      <c r="N19" s="8">
        <v>87</v>
      </c>
      <c r="O19" s="8">
        <v>95</v>
      </c>
      <c r="P19" s="11">
        <f t="shared" si="2"/>
        <v>93.666666666666671</v>
      </c>
    </row>
    <row r="20" spans="1:16" ht="15">
      <c r="A20" s="2" t="s">
        <v>32</v>
      </c>
      <c r="B20" s="9">
        <v>126</v>
      </c>
      <c r="C20" s="9">
        <v>1</v>
      </c>
      <c r="D20" s="9">
        <v>4</v>
      </c>
      <c r="E20" s="8">
        <v>-4</v>
      </c>
      <c r="F20" s="8">
        <v>-4</v>
      </c>
      <c r="G20" s="8">
        <v>3</v>
      </c>
      <c r="H20" s="8">
        <v>3</v>
      </c>
      <c r="I20" s="8">
        <v>-2</v>
      </c>
      <c r="J20" s="8">
        <v>-2</v>
      </c>
      <c r="K20" s="11">
        <f t="shared" si="0"/>
        <v>-2</v>
      </c>
      <c r="L20" s="11">
        <f t="shared" si="1"/>
        <v>28.4</v>
      </c>
      <c r="M20" s="8">
        <v>91</v>
      </c>
      <c r="N20" s="8">
        <v>25</v>
      </c>
      <c r="O20" s="8">
        <v>38</v>
      </c>
      <c r="P20" s="11">
        <f t="shared" si="2"/>
        <v>51.333333333333336</v>
      </c>
    </row>
    <row r="21" spans="1:16" ht="15">
      <c r="A21" s="2" t="s">
        <v>33</v>
      </c>
      <c r="B21" s="9">
        <v>122</v>
      </c>
      <c r="C21" s="9">
        <v>0</v>
      </c>
      <c r="D21" s="9">
        <v>5</v>
      </c>
      <c r="E21" s="8">
        <v>4</v>
      </c>
      <c r="F21" s="8">
        <v>3</v>
      </c>
      <c r="G21" s="8">
        <v>16</v>
      </c>
      <c r="H21" s="8">
        <v>12</v>
      </c>
      <c r="I21" s="8">
        <v>16</v>
      </c>
      <c r="J21" s="8">
        <v>7</v>
      </c>
      <c r="K21" s="11">
        <f t="shared" si="0"/>
        <v>9.5</v>
      </c>
      <c r="L21" s="11">
        <f t="shared" si="1"/>
        <v>49.1</v>
      </c>
      <c r="M21" s="8">
        <v>100</v>
      </c>
      <c r="N21" s="8">
        <v>37</v>
      </c>
      <c r="O21" s="8">
        <v>59</v>
      </c>
      <c r="P21" s="11">
        <f t="shared" si="2"/>
        <v>65.333333333333329</v>
      </c>
    </row>
    <row r="22" spans="1:16" ht="15">
      <c r="A22" s="2" t="s">
        <v>34</v>
      </c>
      <c r="B22" s="9">
        <v>155</v>
      </c>
      <c r="C22" s="9">
        <v>2</v>
      </c>
      <c r="D22" s="9">
        <v>4</v>
      </c>
      <c r="E22" s="8">
        <v>-21</v>
      </c>
      <c r="F22" s="8">
        <v>-21</v>
      </c>
      <c r="G22" s="8">
        <v>-18</v>
      </c>
      <c r="H22" s="8">
        <v>-18</v>
      </c>
      <c r="I22" s="8">
        <v>-23</v>
      </c>
      <c r="J22" s="8">
        <v>-23</v>
      </c>
      <c r="K22" s="11">
        <f t="shared" si="0"/>
        <v>-21</v>
      </c>
      <c r="L22" s="11">
        <f t="shared" si="1"/>
        <v>-5.7999999999999972</v>
      </c>
      <c r="M22" s="8">
        <v>79</v>
      </c>
      <c r="N22" s="8">
        <v>58</v>
      </c>
      <c r="O22" s="8">
        <v>68</v>
      </c>
      <c r="P22" s="11">
        <f t="shared" si="2"/>
        <v>68.333333333333329</v>
      </c>
    </row>
    <row r="23" spans="1:16" ht="15">
      <c r="A23" s="2" t="s">
        <v>35</v>
      </c>
      <c r="B23" s="9">
        <v>81</v>
      </c>
      <c r="C23" s="9">
        <v>0</v>
      </c>
      <c r="D23" s="9">
        <v>2</v>
      </c>
      <c r="E23" s="8">
        <v>-8</v>
      </c>
      <c r="F23" s="8">
        <v>-8</v>
      </c>
      <c r="G23" s="8">
        <v>-10</v>
      </c>
      <c r="H23" s="8">
        <v>-10</v>
      </c>
      <c r="I23" s="8">
        <v>-14</v>
      </c>
      <c r="J23" s="8">
        <v>-14</v>
      </c>
      <c r="K23" s="11">
        <f t="shared" si="0"/>
        <v>-10</v>
      </c>
      <c r="L23" s="11">
        <f t="shared" si="1"/>
        <v>14</v>
      </c>
      <c r="M23" s="8">
        <v>76</v>
      </c>
      <c r="N23" s="8">
        <v>30</v>
      </c>
      <c r="O23" s="8">
        <v>42</v>
      </c>
      <c r="P23" s="11">
        <f t="shared" si="2"/>
        <v>49.333333333333336</v>
      </c>
    </row>
    <row r="24" spans="1:16" ht="15">
      <c r="A24" s="2" t="s">
        <v>36</v>
      </c>
      <c r="B24" s="9">
        <v>80</v>
      </c>
      <c r="C24" s="9">
        <v>1</v>
      </c>
      <c r="D24" s="9">
        <v>5</v>
      </c>
      <c r="E24" s="8">
        <v>20</v>
      </c>
      <c r="F24" s="8">
        <v>20</v>
      </c>
      <c r="G24" s="8">
        <v>19</v>
      </c>
      <c r="H24" s="8">
        <v>19</v>
      </c>
      <c r="I24" s="8">
        <v>20</v>
      </c>
      <c r="J24" s="8">
        <v>20</v>
      </c>
      <c r="K24" s="11">
        <f t="shared" si="0"/>
        <v>20</v>
      </c>
      <c r="L24" s="11">
        <f t="shared" si="1"/>
        <v>68</v>
      </c>
      <c r="M24" s="8">
        <v>94</v>
      </c>
      <c r="N24" s="8">
        <v>93</v>
      </c>
      <c r="O24" s="8">
        <v>90</v>
      </c>
      <c r="P24" s="11">
        <f t="shared" si="2"/>
        <v>92.333333333333329</v>
      </c>
    </row>
    <row r="25" spans="1:16" ht="15">
      <c r="A25" s="2" t="s">
        <v>37</v>
      </c>
      <c r="B25" s="9">
        <v>81</v>
      </c>
      <c r="C25" s="9">
        <v>0</v>
      </c>
      <c r="D25" s="9">
        <v>4</v>
      </c>
      <c r="E25" s="8">
        <v>-10</v>
      </c>
      <c r="F25" s="8">
        <v>-10</v>
      </c>
      <c r="G25" s="8">
        <v>-1</v>
      </c>
      <c r="H25" s="8">
        <v>-1</v>
      </c>
      <c r="I25" s="8">
        <v>-10</v>
      </c>
      <c r="J25" s="8">
        <v>-10</v>
      </c>
      <c r="K25" s="11">
        <f t="shared" si="0"/>
        <v>-10</v>
      </c>
      <c r="L25" s="11">
        <f t="shared" si="1"/>
        <v>14</v>
      </c>
      <c r="M25" s="8">
        <v>58</v>
      </c>
      <c r="N25" s="8">
        <v>23</v>
      </c>
      <c r="O25" s="8">
        <v>49</v>
      </c>
      <c r="P25" s="11">
        <f t="shared" si="2"/>
        <v>43.333333333333336</v>
      </c>
    </row>
    <row r="26" spans="1:16" ht="15">
      <c r="A26" s="2" t="s">
        <v>38</v>
      </c>
      <c r="B26" s="9">
        <v>67</v>
      </c>
      <c r="C26" s="9">
        <v>0</v>
      </c>
      <c r="D26" s="9">
        <v>2</v>
      </c>
      <c r="E26" s="8">
        <v>-3</v>
      </c>
      <c r="F26" s="8">
        <v>-6</v>
      </c>
      <c r="G26" s="8">
        <v>2</v>
      </c>
      <c r="H26" s="8">
        <v>-2</v>
      </c>
      <c r="I26" s="8">
        <v>-2</v>
      </c>
      <c r="J26" s="8">
        <v>-6</v>
      </c>
      <c r="K26" s="11">
        <f t="shared" si="0"/>
        <v>-2.5</v>
      </c>
      <c r="L26" s="11">
        <f t="shared" si="1"/>
        <v>27.5</v>
      </c>
      <c r="M26" s="8">
        <v>78</v>
      </c>
      <c r="N26" s="8">
        <v>32</v>
      </c>
      <c r="O26" s="8">
        <v>66</v>
      </c>
      <c r="P26" s="11">
        <f t="shared" si="2"/>
        <v>58.666666666666664</v>
      </c>
    </row>
    <row r="27" spans="1:16" ht="15">
      <c r="A27" s="2" t="s">
        <v>39</v>
      </c>
      <c r="B27" s="9">
        <v>57</v>
      </c>
      <c r="C27" s="9">
        <v>0</v>
      </c>
      <c r="D27" s="9">
        <v>4</v>
      </c>
      <c r="E27" s="8">
        <v>-11</v>
      </c>
      <c r="F27" s="10"/>
      <c r="G27" s="8">
        <v>2</v>
      </c>
      <c r="H27" s="10"/>
      <c r="I27" s="8">
        <v>0</v>
      </c>
      <c r="J27" s="10"/>
      <c r="K27" s="11">
        <f t="shared" si="0"/>
        <v>0</v>
      </c>
      <c r="L27" s="11">
        <f t="shared" si="1"/>
        <v>32</v>
      </c>
      <c r="M27" s="8">
        <v>58</v>
      </c>
      <c r="N27" s="8">
        <v>22</v>
      </c>
      <c r="O27" s="8">
        <v>22</v>
      </c>
      <c r="P27" s="11">
        <f t="shared" si="2"/>
        <v>34</v>
      </c>
    </row>
    <row r="28" spans="1:16" ht="15">
      <c r="A28" s="2" t="s">
        <v>40</v>
      </c>
      <c r="B28" s="9">
        <v>58</v>
      </c>
      <c r="C28" s="9">
        <v>0</v>
      </c>
      <c r="D28" s="9">
        <v>2</v>
      </c>
      <c r="E28" s="8">
        <v>4</v>
      </c>
      <c r="F28" s="8">
        <v>4</v>
      </c>
      <c r="G28" s="8">
        <v>11</v>
      </c>
      <c r="H28" s="8">
        <v>6</v>
      </c>
      <c r="I28" s="8">
        <v>10</v>
      </c>
      <c r="J28" s="8">
        <v>3</v>
      </c>
      <c r="K28" s="11">
        <f t="shared" si="0"/>
        <v>5</v>
      </c>
      <c r="L28" s="11">
        <f t="shared" si="1"/>
        <v>41</v>
      </c>
      <c r="M28" s="8">
        <v>89</v>
      </c>
      <c r="N28" s="8">
        <v>69</v>
      </c>
      <c r="O28" s="8">
        <v>83</v>
      </c>
      <c r="P28" s="11">
        <f t="shared" si="2"/>
        <v>80.333333333333329</v>
      </c>
    </row>
    <row r="29" spans="1:16" ht="15">
      <c r="A29" s="2" t="s">
        <v>41</v>
      </c>
      <c r="B29" s="9">
        <v>34</v>
      </c>
      <c r="C29" s="9">
        <v>0</v>
      </c>
      <c r="D29" s="9">
        <v>1</v>
      </c>
      <c r="E29" s="8">
        <v>-7</v>
      </c>
      <c r="F29" s="10"/>
      <c r="G29" s="8">
        <v>4</v>
      </c>
      <c r="H29" s="10"/>
      <c r="I29" s="8">
        <v>-1</v>
      </c>
      <c r="J29" s="10"/>
      <c r="K29" s="11">
        <f t="shared" si="0"/>
        <v>-1</v>
      </c>
      <c r="L29" s="11">
        <f t="shared" si="1"/>
        <v>30.2</v>
      </c>
      <c r="M29" s="8">
        <v>47</v>
      </c>
      <c r="N29" s="8">
        <v>20</v>
      </c>
      <c r="O29" s="8">
        <v>31</v>
      </c>
      <c r="P29" s="11">
        <f t="shared" si="2"/>
        <v>32.666666666666664</v>
      </c>
    </row>
    <row r="30" spans="1:16" ht="15">
      <c r="A30" s="2" t="s">
        <v>42</v>
      </c>
      <c r="B30" s="9">
        <v>35</v>
      </c>
      <c r="C30" s="9">
        <v>0</v>
      </c>
      <c r="D30" s="9">
        <v>1</v>
      </c>
      <c r="E30" s="8">
        <v>-27</v>
      </c>
      <c r="F30" s="8">
        <v>-29</v>
      </c>
      <c r="G30" s="8">
        <v>-20</v>
      </c>
      <c r="H30" s="8">
        <v>-21</v>
      </c>
      <c r="I30" s="8">
        <v>-24</v>
      </c>
      <c r="J30" s="8">
        <v>-26</v>
      </c>
      <c r="K30" s="11">
        <f t="shared" si="0"/>
        <v>-25</v>
      </c>
      <c r="L30" s="11">
        <f t="shared" si="1"/>
        <v>-13</v>
      </c>
      <c r="M30" s="8">
        <v>62</v>
      </c>
      <c r="N30" s="8">
        <v>56</v>
      </c>
      <c r="O30" s="8">
        <v>66</v>
      </c>
      <c r="P30" s="11">
        <f t="shared" si="2"/>
        <v>61.333333333333336</v>
      </c>
    </row>
    <row r="31" spans="1:16" ht="15">
      <c r="A31" s="2" t="s">
        <v>43</v>
      </c>
      <c r="B31" s="9">
        <v>29</v>
      </c>
      <c r="C31" s="9">
        <v>0</v>
      </c>
      <c r="D31" s="9">
        <v>0</v>
      </c>
      <c r="E31" s="8">
        <v>-1</v>
      </c>
      <c r="F31" s="8">
        <v>-2</v>
      </c>
      <c r="G31" s="8">
        <v>5</v>
      </c>
      <c r="H31" s="8">
        <v>-1</v>
      </c>
      <c r="I31" s="8">
        <v>5</v>
      </c>
      <c r="J31" s="8">
        <v>-1</v>
      </c>
      <c r="K31" s="11">
        <f t="shared" si="0"/>
        <v>-1</v>
      </c>
      <c r="L31" s="11">
        <f t="shared" si="1"/>
        <v>30.2</v>
      </c>
      <c r="M31" s="8">
        <v>42</v>
      </c>
      <c r="N31" s="8">
        <v>29</v>
      </c>
      <c r="O31" s="8">
        <v>32</v>
      </c>
      <c r="P31" s="11">
        <f t="shared" si="2"/>
        <v>34.333333333333336</v>
      </c>
    </row>
    <row r="32" spans="1:16" ht="15">
      <c r="A32" s="2" t="s">
        <v>44</v>
      </c>
      <c r="B32" s="9">
        <v>42</v>
      </c>
      <c r="C32" s="9">
        <v>0</v>
      </c>
      <c r="D32" s="9">
        <v>1</v>
      </c>
      <c r="E32" s="8">
        <v>-22</v>
      </c>
      <c r="F32" s="8">
        <v>-22</v>
      </c>
      <c r="G32" s="8">
        <v>-14</v>
      </c>
      <c r="H32" s="8">
        <v>-14</v>
      </c>
      <c r="I32" s="8">
        <v>-19</v>
      </c>
      <c r="J32" s="8">
        <v>-19</v>
      </c>
      <c r="K32" s="11">
        <f t="shared" si="0"/>
        <v>-19</v>
      </c>
      <c r="L32" s="11">
        <f t="shared" si="1"/>
        <v>-2.2000000000000028</v>
      </c>
      <c r="M32" s="8">
        <v>79</v>
      </c>
      <c r="N32" s="8">
        <v>34</v>
      </c>
      <c r="O32" s="8">
        <v>52</v>
      </c>
      <c r="P32" s="11">
        <f t="shared" si="2"/>
        <v>55</v>
      </c>
    </row>
    <row r="33" spans="1:16" ht="15">
      <c r="A33" s="2" t="s">
        <v>45</v>
      </c>
      <c r="B33" s="9">
        <v>15</v>
      </c>
      <c r="C33" s="9">
        <v>0</v>
      </c>
      <c r="D33" s="9">
        <v>0</v>
      </c>
      <c r="E33" s="8">
        <v>-12</v>
      </c>
      <c r="F33" s="8"/>
      <c r="G33" s="8">
        <v>0</v>
      </c>
      <c r="H33" s="8"/>
      <c r="I33" s="8">
        <v>-4</v>
      </c>
      <c r="J33" s="8"/>
      <c r="K33" s="11">
        <f t="shared" si="0"/>
        <v>-4</v>
      </c>
      <c r="L33" s="11">
        <f t="shared" si="1"/>
        <v>24.8</v>
      </c>
      <c r="M33" s="8">
        <v>25</v>
      </c>
      <c r="N33" s="8">
        <v>11</v>
      </c>
      <c r="O33" s="8">
        <v>13</v>
      </c>
      <c r="P33" s="11">
        <f t="shared" si="2"/>
        <v>16.333333333333332</v>
      </c>
    </row>
    <row r="34" spans="1:16" ht="15">
      <c r="A34" s="2" t="s">
        <v>47</v>
      </c>
      <c r="B34" s="9">
        <v>17</v>
      </c>
      <c r="C34" s="9">
        <v>1</v>
      </c>
      <c r="D34" s="9">
        <v>0</v>
      </c>
      <c r="E34" s="8">
        <v>18</v>
      </c>
      <c r="F34" s="8">
        <v>15</v>
      </c>
      <c r="G34" s="8">
        <v>18</v>
      </c>
      <c r="H34" s="8">
        <v>18</v>
      </c>
      <c r="I34" s="8">
        <v>19</v>
      </c>
      <c r="J34" s="8">
        <v>18</v>
      </c>
      <c r="K34" s="11">
        <f t="shared" si="0"/>
        <v>18</v>
      </c>
      <c r="L34" s="11">
        <f t="shared" si="1"/>
        <v>64.400000000000006</v>
      </c>
      <c r="M34" s="8">
        <v>87</v>
      </c>
      <c r="N34" s="8">
        <v>79</v>
      </c>
      <c r="O34" s="8">
        <v>78</v>
      </c>
      <c r="P34" s="11">
        <f t="shared" si="2"/>
        <v>81.333333333333329</v>
      </c>
    </row>
  </sheetData>
  <mergeCells count="4">
    <mergeCell ref="E1:J1"/>
    <mergeCell ref="E2:F2"/>
    <mergeCell ref="G2:H2"/>
    <mergeCell ref="I2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B4" s="7">
        <v>19665</v>
      </c>
      <c r="C4" s="7">
        <v>549</v>
      </c>
      <c r="D4" s="7">
        <v>633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B5" s="7">
        <v>895</v>
      </c>
      <c r="C5" s="7">
        <v>0</v>
      </c>
      <c r="D5" s="7">
        <v>78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B6" s="7">
        <v>895</v>
      </c>
      <c r="C6" s="7">
        <v>0</v>
      </c>
      <c r="D6" s="7">
        <v>49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B7" s="7">
        <v>764</v>
      </c>
      <c r="C7" s="7">
        <v>2</v>
      </c>
      <c r="D7" s="7">
        <v>47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B8" s="7">
        <v>661</v>
      </c>
      <c r="C8" s="7">
        <v>0</v>
      </c>
      <c r="D8" s="7">
        <v>54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B9" s="7">
        <v>530</v>
      </c>
      <c r="C9" s="7">
        <v>0</v>
      </c>
      <c r="D9" s="7">
        <v>23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B10" s="7">
        <v>548</v>
      </c>
      <c r="C10" s="7">
        <v>0</v>
      </c>
      <c r="D10" s="7">
        <v>27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B11" s="7">
        <v>389</v>
      </c>
      <c r="C11" s="7">
        <v>2</v>
      </c>
      <c r="D11" s="7">
        <v>15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B12" s="7">
        <v>301</v>
      </c>
      <c r="C12" s="7">
        <v>1</v>
      </c>
      <c r="D12" s="7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B13" s="7">
        <v>307</v>
      </c>
      <c r="C13" s="7">
        <v>0</v>
      </c>
      <c r="D13" s="7">
        <v>15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B14" s="7">
        <v>341</v>
      </c>
      <c r="C14" s="7">
        <v>0</v>
      </c>
      <c r="D14" s="7">
        <v>23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B15" s="7">
        <v>243</v>
      </c>
      <c r="C15" s="7">
        <v>1</v>
      </c>
      <c r="D15" s="7">
        <v>15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B16" s="7">
        <v>253</v>
      </c>
      <c r="C16" s="7">
        <v>1</v>
      </c>
      <c r="D16" s="7">
        <v>24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B17" s="7">
        <v>205</v>
      </c>
      <c r="C17" s="7">
        <v>0</v>
      </c>
      <c r="D17" s="7">
        <v>11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B18" s="7">
        <v>165</v>
      </c>
      <c r="C18" s="7">
        <v>0</v>
      </c>
      <c r="D18" s="7">
        <v>6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B19" s="7">
        <v>150</v>
      </c>
      <c r="C19" s="7">
        <v>0</v>
      </c>
      <c r="D19" s="7">
        <v>13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B20" s="7">
        <v>135</v>
      </c>
      <c r="C20" s="7">
        <v>1</v>
      </c>
      <c r="D20" s="7">
        <v>6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B21" s="7">
        <v>128</v>
      </c>
      <c r="C21" s="7">
        <v>0</v>
      </c>
      <c r="D21" s="7">
        <v>5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B22" s="7">
        <v>190</v>
      </c>
      <c r="C22" s="7">
        <v>2</v>
      </c>
      <c r="D22" s="7">
        <v>7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B23" s="7">
        <v>89</v>
      </c>
      <c r="C23" s="7">
        <v>0</v>
      </c>
      <c r="D23" s="7">
        <v>4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B24" s="7">
        <v>99</v>
      </c>
      <c r="C24" s="7">
        <v>1</v>
      </c>
      <c r="D24" s="7">
        <v>5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B25" s="7">
        <v>81</v>
      </c>
      <c r="C25" s="7">
        <v>0</v>
      </c>
      <c r="D25" s="7">
        <v>5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B26" s="7">
        <v>69</v>
      </c>
      <c r="C26" s="7">
        <v>1</v>
      </c>
      <c r="D26" s="7">
        <v>2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B27" s="7">
        <v>64</v>
      </c>
      <c r="C27" s="7">
        <v>1</v>
      </c>
      <c r="D27" s="7">
        <v>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B28" s="7">
        <v>62</v>
      </c>
      <c r="C28" s="7">
        <v>0</v>
      </c>
      <c r="D28" s="7">
        <v>6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B29" s="7">
        <v>34</v>
      </c>
      <c r="C29" s="7">
        <v>0</v>
      </c>
      <c r="D29" s="7">
        <v>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B30" s="7">
        <v>42</v>
      </c>
      <c r="C30" s="7">
        <v>0</v>
      </c>
      <c r="D30" s="7">
        <v>3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B31" s="7">
        <v>32</v>
      </c>
      <c r="C31" s="7">
        <v>0</v>
      </c>
      <c r="D31" s="7">
        <v>0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B32" s="7">
        <v>54</v>
      </c>
      <c r="C32" s="7">
        <v>0</v>
      </c>
      <c r="D32" s="7">
        <v>2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B33" s="7">
        <v>17</v>
      </c>
      <c r="C33" s="7">
        <v>0</v>
      </c>
      <c r="D33" s="7">
        <v>3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>
      <c r="A34" s="2" t="s">
        <v>46</v>
      </c>
      <c r="B34" s="16"/>
      <c r="C34" s="16"/>
      <c r="D34" s="16"/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B35" s="7">
        <v>21</v>
      </c>
      <c r="C35" s="7">
        <v>1</v>
      </c>
      <c r="D35" s="7">
        <v>0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4"/>
  <sheetViews>
    <sheetView topLeftCell="A13" workbookViewId="0">
      <selection activeCell="L34" activeCellId="1" sqref="P34 L34"/>
    </sheetView>
  </sheetViews>
  <sheetFormatPr defaultColWidth="14.42578125" defaultRowHeight="15.75" customHeight="1"/>
  <cols>
    <col min="1" max="1" width="15.85546875" customWidth="1"/>
    <col min="2" max="2" width="10.5703125" customWidth="1"/>
    <col min="3" max="3" width="6.5703125" customWidth="1"/>
    <col min="4" max="4" width="10.42578125" customWidth="1"/>
    <col min="5" max="5" width="10.140625" customWidth="1"/>
    <col min="6" max="6" width="5.5703125" customWidth="1"/>
    <col min="7" max="7" width="10.140625" customWidth="1"/>
    <col min="8" max="8" width="5.5703125" customWidth="1"/>
    <col min="9" max="9" width="10" customWidth="1"/>
    <col min="10" max="10" width="5.5703125" customWidth="1"/>
    <col min="11" max="11" width="13.42578125" customWidth="1"/>
    <col min="12" max="12" width="8.5703125" customWidth="1"/>
    <col min="13" max="14" width="9.5703125" customWidth="1"/>
    <col min="15" max="15" width="9.42578125" customWidth="1"/>
  </cols>
  <sheetData>
    <row r="1" spans="1:16" ht="15.75" customHeight="1">
      <c r="A1" s="16"/>
      <c r="B1" s="16"/>
      <c r="C1" s="16"/>
      <c r="D1" s="16"/>
      <c r="E1" s="120" t="s">
        <v>2</v>
      </c>
      <c r="F1" s="121"/>
      <c r="G1" s="121"/>
      <c r="H1" s="121"/>
      <c r="I1" s="121"/>
      <c r="J1" s="122"/>
    </row>
    <row r="2" spans="1:16" ht="15.75" customHeight="1">
      <c r="A2" s="125">
        <v>43867</v>
      </c>
      <c r="B2" s="121"/>
      <c r="C2" s="121"/>
      <c r="D2" s="122"/>
      <c r="E2" s="123" t="s">
        <v>9</v>
      </c>
      <c r="F2" s="122"/>
      <c r="G2" s="123" t="s">
        <v>10</v>
      </c>
      <c r="H2" s="122"/>
      <c r="I2" s="124" t="s">
        <v>11</v>
      </c>
      <c r="J2" s="122"/>
      <c r="K2" s="4" t="s">
        <v>49</v>
      </c>
      <c r="L2" s="18" t="s">
        <v>50</v>
      </c>
      <c r="M2" s="5" t="s">
        <v>9</v>
      </c>
      <c r="N2" s="5" t="s">
        <v>10</v>
      </c>
      <c r="O2" s="6" t="s">
        <v>11</v>
      </c>
      <c r="P2" s="4" t="s">
        <v>48</v>
      </c>
    </row>
    <row r="3" spans="1:16" ht="15.75" customHeight="1">
      <c r="A3" s="19" t="s">
        <v>51</v>
      </c>
      <c r="B3" s="19" t="s">
        <v>52</v>
      </c>
      <c r="C3" s="19" t="s">
        <v>53</v>
      </c>
      <c r="D3" s="19" t="s">
        <v>54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16" ht="15.75" customHeight="1">
      <c r="A4" s="20" t="s">
        <v>13</v>
      </c>
      <c r="B4" s="21">
        <v>22112</v>
      </c>
      <c r="C4" s="21">
        <v>618</v>
      </c>
      <c r="D4" s="21">
        <v>817</v>
      </c>
      <c r="E4" s="22">
        <v>7</v>
      </c>
      <c r="F4" s="22">
        <v>6</v>
      </c>
      <c r="G4" s="22">
        <v>5</v>
      </c>
      <c r="H4" s="22">
        <v>5</v>
      </c>
      <c r="I4" s="22">
        <v>4</v>
      </c>
      <c r="J4" s="22">
        <v>4</v>
      </c>
      <c r="K4" s="11">
        <f t="shared" ref="K4:K34" si="0">MEDIAN(E4:J4)</f>
        <v>5</v>
      </c>
      <c r="L4" s="11">
        <f t="shared" ref="L4:L34" si="1">(K4*9/5)+32</f>
        <v>41</v>
      </c>
      <c r="M4" s="23">
        <v>83</v>
      </c>
      <c r="N4" s="23">
        <v>87</v>
      </c>
      <c r="O4" s="23">
        <v>87</v>
      </c>
      <c r="P4" s="11">
        <f t="shared" ref="P4:P34" si="2">AVERAGE(M4:O4)</f>
        <v>85.666666666666671</v>
      </c>
    </row>
    <row r="5" spans="1:16" ht="15.75" customHeight="1">
      <c r="A5" s="20" t="s">
        <v>17</v>
      </c>
      <c r="B5" s="21">
        <v>954</v>
      </c>
      <c r="C5" s="21">
        <v>0</v>
      </c>
      <c r="D5" s="21">
        <v>94</v>
      </c>
      <c r="E5" s="22">
        <v>7</v>
      </c>
      <c r="F5" s="22">
        <v>7</v>
      </c>
      <c r="G5" s="22">
        <v>7</v>
      </c>
      <c r="H5" s="22">
        <v>6</v>
      </c>
      <c r="I5" s="22">
        <v>6</v>
      </c>
      <c r="J5" s="22">
        <v>5</v>
      </c>
      <c r="K5" s="11">
        <f t="shared" si="0"/>
        <v>6.5</v>
      </c>
      <c r="L5" s="11">
        <f t="shared" si="1"/>
        <v>43.7</v>
      </c>
      <c r="M5" s="23">
        <v>77</v>
      </c>
      <c r="N5" s="23">
        <v>84</v>
      </c>
      <c r="O5" s="23">
        <v>92</v>
      </c>
      <c r="P5" s="11">
        <f t="shared" si="2"/>
        <v>84.333333333333329</v>
      </c>
    </row>
    <row r="6" spans="1:16" ht="15.75" customHeight="1">
      <c r="A6" s="20" t="s">
        <v>18</v>
      </c>
      <c r="B6" s="21">
        <v>970</v>
      </c>
      <c r="C6" s="21">
        <v>0</v>
      </c>
      <c r="D6" s="21">
        <v>69</v>
      </c>
      <c r="E6" s="22">
        <v>16</v>
      </c>
      <c r="F6" s="22">
        <v>16</v>
      </c>
      <c r="G6" s="22">
        <v>17</v>
      </c>
      <c r="H6" s="22">
        <v>17</v>
      </c>
      <c r="I6" s="22">
        <v>17</v>
      </c>
      <c r="J6" s="22">
        <v>17</v>
      </c>
      <c r="K6" s="11">
        <f t="shared" si="0"/>
        <v>17</v>
      </c>
      <c r="L6" s="11">
        <f t="shared" si="1"/>
        <v>62.6</v>
      </c>
      <c r="M6" s="23">
        <v>88</v>
      </c>
      <c r="N6" s="23">
        <v>77</v>
      </c>
      <c r="O6" s="23">
        <v>88</v>
      </c>
      <c r="P6" s="11">
        <f t="shared" si="2"/>
        <v>84.333333333333329</v>
      </c>
    </row>
    <row r="7" spans="1:16" ht="15">
      <c r="A7" s="20" t="s">
        <v>19</v>
      </c>
      <c r="B7" s="21">
        <v>851</v>
      </c>
      <c r="C7" s="21">
        <v>2</v>
      </c>
      <c r="D7" s="21">
        <v>56</v>
      </c>
      <c r="E7" s="24">
        <v>-4</v>
      </c>
      <c r="F7" s="24">
        <v>-4</v>
      </c>
      <c r="G7" s="24">
        <v>-2</v>
      </c>
      <c r="H7" s="24">
        <v>-2</v>
      </c>
      <c r="I7" s="24">
        <v>-2</v>
      </c>
      <c r="J7" s="24">
        <v>-2</v>
      </c>
      <c r="K7" s="11">
        <f t="shared" si="0"/>
        <v>-2</v>
      </c>
      <c r="L7" s="11">
        <f t="shared" si="1"/>
        <v>28.4</v>
      </c>
      <c r="M7" s="23">
        <v>91</v>
      </c>
      <c r="N7" s="23">
        <v>91</v>
      </c>
      <c r="O7" s="23">
        <v>91</v>
      </c>
      <c r="P7" s="11">
        <f t="shared" si="2"/>
        <v>91</v>
      </c>
    </row>
    <row r="8" spans="1:16" ht="15.75" customHeight="1">
      <c r="A8" s="20" t="s">
        <v>20</v>
      </c>
      <c r="B8" s="21">
        <v>711</v>
      </c>
      <c r="C8" s="21">
        <v>0</v>
      </c>
      <c r="D8" s="21">
        <v>81</v>
      </c>
      <c r="E8" s="25">
        <v>6</v>
      </c>
      <c r="F8" s="25">
        <v>6</v>
      </c>
      <c r="G8" s="25">
        <v>3</v>
      </c>
      <c r="H8" s="25">
        <v>3</v>
      </c>
      <c r="I8" s="25">
        <v>3</v>
      </c>
      <c r="J8" s="25">
        <v>3</v>
      </c>
      <c r="K8" s="11">
        <f t="shared" si="0"/>
        <v>3</v>
      </c>
      <c r="L8" s="11">
        <f t="shared" si="1"/>
        <v>37.4</v>
      </c>
      <c r="M8" s="23">
        <v>97</v>
      </c>
      <c r="N8" s="23">
        <v>100</v>
      </c>
      <c r="O8" s="23">
        <v>96</v>
      </c>
      <c r="P8" s="11">
        <f t="shared" si="2"/>
        <v>97.666666666666671</v>
      </c>
    </row>
    <row r="9" spans="1:16" ht="15.75" customHeight="1">
      <c r="A9" s="20" t="s">
        <v>21</v>
      </c>
      <c r="B9" s="21">
        <v>591</v>
      </c>
      <c r="C9" s="21">
        <v>0</v>
      </c>
      <c r="D9" s="21">
        <v>34</v>
      </c>
      <c r="E9" s="25">
        <v>5</v>
      </c>
      <c r="F9" s="25">
        <v>4</v>
      </c>
      <c r="G9" s="25">
        <v>4</v>
      </c>
      <c r="H9" s="25">
        <v>4</v>
      </c>
      <c r="I9" s="25">
        <v>4</v>
      </c>
      <c r="J9" s="25">
        <v>3</v>
      </c>
      <c r="K9" s="11">
        <f t="shared" si="0"/>
        <v>4</v>
      </c>
      <c r="L9" s="11">
        <f t="shared" si="1"/>
        <v>39.200000000000003</v>
      </c>
      <c r="M9" s="23">
        <v>82</v>
      </c>
      <c r="N9" s="23">
        <v>100</v>
      </c>
      <c r="O9" s="23">
        <v>100</v>
      </c>
      <c r="P9" s="11">
        <f t="shared" si="2"/>
        <v>94</v>
      </c>
    </row>
    <row r="10" spans="1:16" ht="15.75" customHeight="1">
      <c r="A10" s="20" t="s">
        <v>22</v>
      </c>
      <c r="B10" s="21">
        <v>600</v>
      </c>
      <c r="C10" s="21">
        <v>0</v>
      </c>
      <c r="D10" s="21">
        <v>37</v>
      </c>
      <c r="E10" s="25">
        <v>11</v>
      </c>
      <c r="F10" s="25">
        <v>11</v>
      </c>
      <c r="G10" s="25">
        <v>7</v>
      </c>
      <c r="H10" s="25">
        <v>7</v>
      </c>
      <c r="I10" s="25">
        <v>8</v>
      </c>
      <c r="J10" s="25">
        <v>7</v>
      </c>
      <c r="K10" s="11">
        <f t="shared" si="0"/>
        <v>7.5</v>
      </c>
      <c r="L10" s="11">
        <f t="shared" si="1"/>
        <v>45.5</v>
      </c>
      <c r="M10" s="23">
        <v>75</v>
      </c>
      <c r="N10" s="23">
        <v>97</v>
      </c>
      <c r="O10" s="23">
        <v>95</v>
      </c>
      <c r="P10" s="11">
        <f t="shared" si="2"/>
        <v>89</v>
      </c>
    </row>
    <row r="11" spans="1:16" ht="15.75" customHeight="1">
      <c r="A11" s="20" t="s">
        <v>23</v>
      </c>
      <c r="B11" s="21">
        <v>411</v>
      </c>
      <c r="C11" s="21">
        <v>2</v>
      </c>
      <c r="D11" s="21">
        <v>24</v>
      </c>
      <c r="E11" s="25">
        <v>9</v>
      </c>
      <c r="F11" s="25">
        <v>8</v>
      </c>
      <c r="G11" s="25">
        <v>10</v>
      </c>
      <c r="H11" s="25">
        <v>10</v>
      </c>
      <c r="I11" s="25">
        <v>9</v>
      </c>
      <c r="J11" s="25">
        <v>9</v>
      </c>
      <c r="K11" s="11">
        <f t="shared" si="0"/>
        <v>9</v>
      </c>
      <c r="L11" s="11">
        <f t="shared" si="1"/>
        <v>48.2</v>
      </c>
      <c r="M11" s="23">
        <v>89</v>
      </c>
      <c r="N11" s="23">
        <v>88</v>
      </c>
      <c r="O11" s="23">
        <v>93</v>
      </c>
      <c r="P11" s="11">
        <f t="shared" si="2"/>
        <v>90</v>
      </c>
    </row>
    <row r="12" spans="1:16" ht="15">
      <c r="A12" s="20" t="s">
        <v>24</v>
      </c>
      <c r="B12" s="21">
        <v>321</v>
      </c>
      <c r="C12" s="21">
        <v>1</v>
      </c>
      <c r="D12" s="21">
        <v>31</v>
      </c>
      <c r="E12" s="24">
        <v>10</v>
      </c>
      <c r="F12" s="24">
        <v>9</v>
      </c>
      <c r="G12" s="24">
        <v>16</v>
      </c>
      <c r="H12" s="24">
        <v>16</v>
      </c>
      <c r="I12" s="24">
        <v>12</v>
      </c>
      <c r="J12" s="24">
        <v>10</v>
      </c>
      <c r="K12" s="11">
        <f t="shared" si="0"/>
        <v>11</v>
      </c>
      <c r="L12" s="11">
        <f t="shared" si="1"/>
        <v>51.8</v>
      </c>
      <c r="M12" s="23">
        <v>84</v>
      </c>
      <c r="N12" s="23">
        <v>36</v>
      </c>
      <c r="O12" s="23">
        <v>59</v>
      </c>
      <c r="P12" s="11">
        <f t="shared" si="2"/>
        <v>59.666666666666664</v>
      </c>
    </row>
    <row r="13" spans="1:16" ht="15.75" customHeight="1">
      <c r="A13" s="20" t="s">
        <v>25</v>
      </c>
      <c r="B13" s="21">
        <v>347</v>
      </c>
      <c r="C13" s="21">
        <v>0</v>
      </c>
      <c r="D13" s="21">
        <v>27</v>
      </c>
      <c r="E13" s="25">
        <v>-1</v>
      </c>
      <c r="F13" s="25">
        <v>-1</v>
      </c>
      <c r="G13" s="25">
        <v>0</v>
      </c>
      <c r="H13" s="25">
        <v>0</v>
      </c>
      <c r="I13" s="25">
        <v>0</v>
      </c>
      <c r="J13" s="25">
        <v>0</v>
      </c>
      <c r="K13" s="11">
        <f t="shared" si="0"/>
        <v>0</v>
      </c>
      <c r="L13" s="11">
        <f t="shared" si="1"/>
        <v>32</v>
      </c>
      <c r="M13" s="23">
        <v>58</v>
      </c>
      <c r="N13" s="23">
        <v>81</v>
      </c>
      <c r="O13" s="23">
        <v>86</v>
      </c>
      <c r="P13" s="11">
        <f t="shared" si="2"/>
        <v>75</v>
      </c>
    </row>
    <row r="14" spans="1:16" ht="15.75" customHeight="1">
      <c r="A14" s="20" t="s">
        <v>26</v>
      </c>
      <c r="B14" s="21">
        <v>373</v>
      </c>
      <c r="C14" s="21">
        <v>0</v>
      </c>
      <c r="D14" s="21">
        <v>34</v>
      </c>
      <c r="E14" s="25">
        <v>6</v>
      </c>
      <c r="F14" s="25">
        <v>6</v>
      </c>
      <c r="G14" s="25">
        <v>5</v>
      </c>
      <c r="H14" s="25">
        <v>5</v>
      </c>
      <c r="I14" s="25">
        <v>4</v>
      </c>
      <c r="J14" s="25">
        <v>4</v>
      </c>
      <c r="K14" s="11">
        <f t="shared" si="0"/>
        <v>5</v>
      </c>
      <c r="L14" s="11">
        <f t="shared" si="1"/>
        <v>41</v>
      </c>
      <c r="M14" s="23">
        <v>75</v>
      </c>
      <c r="N14" s="23">
        <v>92</v>
      </c>
      <c r="O14" s="23">
        <v>96</v>
      </c>
      <c r="P14" s="11">
        <f t="shared" si="2"/>
        <v>87.666666666666671</v>
      </c>
    </row>
    <row r="15" spans="1:16" ht="15.75" customHeight="1">
      <c r="A15" s="20" t="s">
        <v>28</v>
      </c>
      <c r="B15" s="21">
        <v>274</v>
      </c>
      <c r="C15" s="21">
        <v>1</v>
      </c>
      <c r="D15" s="21">
        <v>31</v>
      </c>
      <c r="E15" s="25">
        <v>-7</v>
      </c>
      <c r="F15" s="25">
        <v>-7</v>
      </c>
      <c r="G15" s="25">
        <v>-4</v>
      </c>
      <c r="H15" s="25">
        <v>-4</v>
      </c>
      <c r="I15" s="25">
        <v>-5</v>
      </c>
      <c r="J15" s="25">
        <v>-5</v>
      </c>
      <c r="K15" s="11">
        <f t="shared" si="0"/>
        <v>-5</v>
      </c>
      <c r="L15" s="11">
        <f t="shared" si="1"/>
        <v>23</v>
      </c>
      <c r="M15" s="23">
        <v>70</v>
      </c>
      <c r="N15" s="23">
        <v>84</v>
      </c>
      <c r="O15" s="23">
        <v>90</v>
      </c>
      <c r="P15" s="11">
        <f t="shared" si="2"/>
        <v>81.333333333333329</v>
      </c>
    </row>
    <row r="16" spans="1:16" ht="15.75" customHeight="1">
      <c r="A16" s="20" t="s">
        <v>27</v>
      </c>
      <c r="B16" s="21">
        <v>257</v>
      </c>
      <c r="C16" s="21">
        <v>1</v>
      </c>
      <c r="D16" s="21">
        <v>25</v>
      </c>
      <c r="E16" s="25">
        <v>5</v>
      </c>
      <c r="F16" s="25">
        <v>5</v>
      </c>
      <c r="G16" s="25">
        <v>6</v>
      </c>
      <c r="H16" s="25">
        <v>5</v>
      </c>
      <c r="I16" s="25">
        <v>5</v>
      </c>
      <c r="J16" s="25">
        <v>5</v>
      </c>
      <c r="K16" s="11">
        <f t="shared" si="0"/>
        <v>5</v>
      </c>
      <c r="L16" s="11">
        <f t="shared" si="1"/>
        <v>41</v>
      </c>
      <c r="M16" s="23">
        <v>86</v>
      </c>
      <c r="N16" s="23">
        <v>81</v>
      </c>
      <c r="O16" s="23">
        <v>82</v>
      </c>
      <c r="P16" s="11">
        <f t="shared" si="2"/>
        <v>83</v>
      </c>
    </row>
    <row r="17" spans="1:16" ht="15.75" customHeight="1">
      <c r="A17" s="20" t="s">
        <v>29</v>
      </c>
      <c r="B17" s="21">
        <v>215</v>
      </c>
      <c r="C17" s="21">
        <v>0</v>
      </c>
      <c r="D17" s="21">
        <v>14</v>
      </c>
      <c r="E17" s="25">
        <v>12</v>
      </c>
      <c r="F17" s="25">
        <v>12</v>
      </c>
      <c r="G17" s="25">
        <v>11</v>
      </c>
      <c r="H17" s="25">
        <v>11</v>
      </c>
      <c r="I17" s="25">
        <v>11</v>
      </c>
      <c r="J17" s="25">
        <v>10</v>
      </c>
      <c r="K17" s="11">
        <f t="shared" si="0"/>
        <v>11</v>
      </c>
      <c r="L17" s="11">
        <f t="shared" si="1"/>
        <v>51.8</v>
      </c>
      <c r="M17" s="23">
        <v>66</v>
      </c>
      <c r="N17" s="23">
        <v>82</v>
      </c>
      <c r="O17" s="23">
        <v>85</v>
      </c>
      <c r="P17" s="11">
        <f t="shared" si="2"/>
        <v>77.666666666666671</v>
      </c>
    </row>
    <row r="18" spans="1:16" ht="15.75" customHeight="1">
      <c r="A18" s="20" t="s">
        <v>30</v>
      </c>
      <c r="B18" s="21">
        <v>173</v>
      </c>
      <c r="C18" s="21">
        <v>0</v>
      </c>
      <c r="D18" s="21">
        <v>9</v>
      </c>
      <c r="E18" s="25">
        <v>0</v>
      </c>
      <c r="F18" s="25">
        <v>-1</v>
      </c>
      <c r="G18" s="25">
        <v>0</v>
      </c>
      <c r="H18" s="25">
        <v>0</v>
      </c>
      <c r="I18" s="25">
        <v>0</v>
      </c>
      <c r="J18" s="25">
        <v>0</v>
      </c>
      <c r="K18" s="11">
        <f t="shared" si="0"/>
        <v>0</v>
      </c>
      <c r="L18" s="11">
        <f t="shared" si="1"/>
        <v>32</v>
      </c>
      <c r="M18" s="23">
        <v>95</v>
      </c>
      <c r="N18" s="23">
        <v>80</v>
      </c>
      <c r="O18" s="23">
        <v>86</v>
      </c>
      <c r="P18" s="11">
        <f t="shared" si="2"/>
        <v>87</v>
      </c>
    </row>
    <row r="19" spans="1:16" ht="15.75" customHeight="1">
      <c r="A19" s="20" t="s">
        <v>31</v>
      </c>
      <c r="B19" s="21">
        <v>168</v>
      </c>
      <c r="C19" s="21">
        <v>0</v>
      </c>
      <c r="D19" s="21">
        <v>14</v>
      </c>
      <c r="E19" s="25">
        <v>10</v>
      </c>
      <c r="F19" s="25">
        <v>10</v>
      </c>
      <c r="G19" s="25">
        <v>12</v>
      </c>
      <c r="H19" s="25">
        <v>12</v>
      </c>
      <c r="I19" s="25">
        <v>12</v>
      </c>
      <c r="J19" s="25">
        <v>10</v>
      </c>
      <c r="K19" s="11">
        <f t="shared" si="0"/>
        <v>11</v>
      </c>
      <c r="L19" s="11">
        <f t="shared" si="1"/>
        <v>51.8</v>
      </c>
      <c r="M19" s="23">
        <v>100</v>
      </c>
      <c r="N19" s="23">
        <v>100</v>
      </c>
      <c r="O19" s="23">
        <v>98</v>
      </c>
      <c r="P19" s="11">
        <f t="shared" si="2"/>
        <v>99.333333333333329</v>
      </c>
    </row>
    <row r="20" spans="1:16" ht="15.75" customHeight="1">
      <c r="A20" s="20" t="s">
        <v>32</v>
      </c>
      <c r="B20" s="21">
        <v>157</v>
      </c>
      <c r="C20" s="21">
        <v>1</v>
      </c>
      <c r="D20" s="21">
        <v>13</v>
      </c>
      <c r="E20" s="25">
        <v>-3</v>
      </c>
      <c r="F20" s="25">
        <v>-3</v>
      </c>
      <c r="G20" s="25">
        <v>0</v>
      </c>
      <c r="H20" s="25">
        <v>0</v>
      </c>
      <c r="I20" s="25">
        <v>-6</v>
      </c>
      <c r="J20" s="25">
        <v>-6</v>
      </c>
      <c r="K20" s="11">
        <f t="shared" si="0"/>
        <v>-3</v>
      </c>
      <c r="L20" s="11">
        <f t="shared" si="1"/>
        <v>26.6</v>
      </c>
      <c r="M20" s="23">
        <v>71</v>
      </c>
      <c r="N20" s="23">
        <v>57</v>
      </c>
      <c r="O20" s="23">
        <v>85</v>
      </c>
      <c r="P20" s="11">
        <f t="shared" si="2"/>
        <v>71</v>
      </c>
    </row>
    <row r="21" spans="1:16" ht="15.75" customHeight="1">
      <c r="A21" s="20" t="s">
        <v>33</v>
      </c>
      <c r="B21" s="21">
        <v>133</v>
      </c>
      <c r="C21" s="21">
        <v>0</v>
      </c>
      <c r="D21" s="21">
        <v>7</v>
      </c>
      <c r="E21" s="25">
        <v>9</v>
      </c>
      <c r="F21" s="25">
        <v>8</v>
      </c>
      <c r="G21" s="25">
        <v>15</v>
      </c>
      <c r="H21" s="25">
        <v>15</v>
      </c>
      <c r="I21" s="25">
        <v>12</v>
      </c>
      <c r="J21" s="25">
        <v>6</v>
      </c>
      <c r="K21" s="11">
        <f t="shared" si="0"/>
        <v>10.5</v>
      </c>
      <c r="L21" s="11">
        <f t="shared" si="1"/>
        <v>50.9</v>
      </c>
      <c r="M21" s="23">
        <v>61</v>
      </c>
      <c r="N21" s="23">
        <v>29</v>
      </c>
      <c r="O21" s="23">
        <v>51</v>
      </c>
      <c r="P21" s="11">
        <f t="shared" si="2"/>
        <v>47</v>
      </c>
    </row>
    <row r="22" spans="1:16" ht="15.75" customHeight="1">
      <c r="A22" s="20" t="s">
        <v>34</v>
      </c>
      <c r="B22" s="21">
        <v>227</v>
      </c>
      <c r="C22" s="21">
        <v>3</v>
      </c>
      <c r="D22" s="21">
        <v>8</v>
      </c>
      <c r="E22" s="25">
        <v>-24</v>
      </c>
      <c r="F22" s="25">
        <v>-24</v>
      </c>
      <c r="G22" s="25">
        <v>-13</v>
      </c>
      <c r="H22" s="25">
        <v>-13</v>
      </c>
      <c r="I22" s="25">
        <v>-18</v>
      </c>
      <c r="J22" s="25">
        <v>-18</v>
      </c>
      <c r="K22" s="11">
        <f t="shared" si="0"/>
        <v>-18</v>
      </c>
      <c r="L22" s="11">
        <f t="shared" si="1"/>
        <v>-0.39999999999999858</v>
      </c>
      <c r="M22" s="23">
        <v>69</v>
      </c>
      <c r="N22" s="23">
        <v>52</v>
      </c>
      <c r="O22" s="23">
        <v>65</v>
      </c>
      <c r="P22" s="11">
        <f t="shared" si="2"/>
        <v>62</v>
      </c>
    </row>
    <row r="23" spans="1:16" ht="15.75" customHeight="1">
      <c r="A23" s="20" t="s">
        <v>35</v>
      </c>
      <c r="B23" s="21">
        <v>94</v>
      </c>
      <c r="C23" s="21">
        <v>0</v>
      </c>
      <c r="D23" s="21">
        <v>5</v>
      </c>
      <c r="E23" s="25">
        <v>-20</v>
      </c>
      <c r="F23" s="25">
        <v>-20</v>
      </c>
      <c r="G23" s="25">
        <v>-5</v>
      </c>
      <c r="H23" s="25">
        <v>-5</v>
      </c>
      <c r="I23" s="25">
        <v>-8</v>
      </c>
      <c r="J23" s="25">
        <v>-8</v>
      </c>
      <c r="K23" s="11">
        <f t="shared" si="0"/>
        <v>-8</v>
      </c>
      <c r="L23" s="11">
        <f t="shared" si="1"/>
        <v>17.600000000000001</v>
      </c>
      <c r="M23" s="26">
        <v>71</v>
      </c>
      <c r="N23" s="27">
        <v>29</v>
      </c>
      <c r="O23" s="27">
        <v>36</v>
      </c>
      <c r="P23" s="11">
        <f t="shared" si="2"/>
        <v>45.333333333333336</v>
      </c>
    </row>
    <row r="24" spans="1:16">
      <c r="A24" s="20" t="s">
        <v>36</v>
      </c>
      <c r="B24" s="21">
        <v>106</v>
      </c>
      <c r="C24" s="21">
        <v>1</v>
      </c>
      <c r="D24" s="21">
        <v>8</v>
      </c>
      <c r="E24" s="25">
        <v>20</v>
      </c>
      <c r="F24" s="25">
        <v>20</v>
      </c>
      <c r="G24" s="25">
        <v>26</v>
      </c>
      <c r="H24" s="25">
        <v>26</v>
      </c>
      <c r="I24" s="25">
        <v>23</v>
      </c>
      <c r="J24" s="25">
        <v>23</v>
      </c>
      <c r="K24" s="11">
        <f t="shared" si="0"/>
        <v>23</v>
      </c>
      <c r="L24" s="11">
        <f t="shared" si="1"/>
        <v>73.400000000000006</v>
      </c>
      <c r="M24" s="26">
        <v>92</v>
      </c>
      <c r="N24" s="27">
        <v>59</v>
      </c>
      <c r="O24" s="27">
        <v>75</v>
      </c>
      <c r="P24" s="11">
        <f t="shared" si="2"/>
        <v>75.333333333333329</v>
      </c>
    </row>
    <row r="25" spans="1:16" ht="15">
      <c r="A25" s="20" t="s">
        <v>37</v>
      </c>
      <c r="B25" s="21">
        <v>96</v>
      </c>
      <c r="C25" s="21">
        <v>0</v>
      </c>
      <c r="D25" s="21">
        <v>12</v>
      </c>
      <c r="E25" s="8">
        <v>-10</v>
      </c>
      <c r="F25" s="8">
        <v>-10</v>
      </c>
      <c r="G25" s="8">
        <v>-2</v>
      </c>
      <c r="H25" s="8">
        <v>-2</v>
      </c>
      <c r="I25" s="8">
        <v>-9</v>
      </c>
      <c r="J25" s="8">
        <v>-9</v>
      </c>
      <c r="K25" s="11">
        <f t="shared" si="0"/>
        <v>-9</v>
      </c>
      <c r="L25" s="11">
        <f t="shared" si="1"/>
        <v>15.8</v>
      </c>
      <c r="M25" s="26">
        <v>57</v>
      </c>
      <c r="N25" s="27">
        <v>46</v>
      </c>
      <c r="O25" s="27">
        <v>78</v>
      </c>
      <c r="P25" s="11">
        <f t="shared" si="2"/>
        <v>60.333333333333336</v>
      </c>
    </row>
    <row r="26" spans="1:16">
      <c r="A26" s="20" t="s">
        <v>38</v>
      </c>
      <c r="B26" s="21">
        <v>79</v>
      </c>
      <c r="C26" s="21">
        <v>1</v>
      </c>
      <c r="D26" s="21">
        <v>2</v>
      </c>
      <c r="E26" s="25">
        <v>-4</v>
      </c>
      <c r="F26" s="25">
        <v>-5</v>
      </c>
      <c r="G26" s="8">
        <v>-2</v>
      </c>
      <c r="H26" s="8">
        <v>-2</v>
      </c>
      <c r="I26" s="25">
        <v>-3</v>
      </c>
      <c r="J26" s="25">
        <v>-6</v>
      </c>
      <c r="K26" s="11">
        <f t="shared" si="0"/>
        <v>-3.5</v>
      </c>
      <c r="L26" s="11">
        <f t="shared" si="1"/>
        <v>25.7</v>
      </c>
      <c r="M26" s="26">
        <v>82</v>
      </c>
      <c r="N26" s="27">
        <v>69</v>
      </c>
      <c r="O26" s="27">
        <v>85</v>
      </c>
      <c r="P26" s="11">
        <f t="shared" si="2"/>
        <v>78.666666666666671</v>
      </c>
    </row>
    <row r="27" spans="1:16">
      <c r="A27" s="20" t="s">
        <v>39</v>
      </c>
      <c r="B27" s="21">
        <v>62</v>
      </c>
      <c r="C27" s="21">
        <v>0</v>
      </c>
      <c r="D27" s="21">
        <v>6</v>
      </c>
      <c r="E27" s="25">
        <v>-7</v>
      </c>
      <c r="F27" s="25">
        <v>-7</v>
      </c>
      <c r="G27" s="25">
        <v>4</v>
      </c>
      <c r="H27" s="25">
        <v>4</v>
      </c>
      <c r="I27" s="25">
        <v>3</v>
      </c>
      <c r="J27" s="25">
        <v>3</v>
      </c>
      <c r="K27" s="11">
        <f t="shared" si="0"/>
        <v>3</v>
      </c>
      <c r="L27" s="11">
        <f t="shared" si="1"/>
        <v>37.4</v>
      </c>
      <c r="M27" s="26">
        <v>51</v>
      </c>
      <c r="N27" s="27">
        <v>24</v>
      </c>
      <c r="O27" s="27">
        <v>24</v>
      </c>
      <c r="P27" s="11">
        <f t="shared" si="2"/>
        <v>33</v>
      </c>
    </row>
    <row r="28" spans="1:16">
      <c r="A28" s="20" t="s">
        <v>40</v>
      </c>
      <c r="B28" s="21">
        <v>71</v>
      </c>
      <c r="C28" s="21">
        <v>1</v>
      </c>
      <c r="D28" s="21">
        <v>6</v>
      </c>
      <c r="E28" s="25">
        <v>9</v>
      </c>
      <c r="F28" s="25">
        <v>8</v>
      </c>
      <c r="G28" s="25">
        <v>8</v>
      </c>
      <c r="H28" s="25">
        <v>8</v>
      </c>
      <c r="I28" s="25">
        <v>7</v>
      </c>
      <c r="J28" s="25">
        <v>7</v>
      </c>
      <c r="K28" s="11">
        <f t="shared" si="0"/>
        <v>8</v>
      </c>
      <c r="L28" s="11">
        <f t="shared" si="1"/>
        <v>46.4</v>
      </c>
      <c r="M28" s="26">
        <v>97</v>
      </c>
      <c r="N28" s="27">
        <v>76</v>
      </c>
      <c r="O28" s="27">
        <v>81</v>
      </c>
      <c r="P28" s="11">
        <f t="shared" si="2"/>
        <v>84.666666666666671</v>
      </c>
    </row>
    <row r="29" spans="1:16">
      <c r="A29" s="20" t="s">
        <v>41</v>
      </c>
      <c r="B29" s="21">
        <v>40</v>
      </c>
      <c r="C29" s="21">
        <v>0</v>
      </c>
      <c r="D29" s="21">
        <v>1</v>
      </c>
      <c r="E29" s="25">
        <v>-6</v>
      </c>
      <c r="F29" s="25">
        <v>-6</v>
      </c>
      <c r="G29" s="25">
        <v>5</v>
      </c>
      <c r="H29" s="25">
        <v>5</v>
      </c>
      <c r="I29" s="25">
        <v>2</v>
      </c>
      <c r="J29" s="25">
        <v>2</v>
      </c>
      <c r="K29" s="11">
        <f t="shared" si="0"/>
        <v>2</v>
      </c>
      <c r="L29" s="11">
        <f t="shared" si="1"/>
        <v>35.6</v>
      </c>
      <c r="M29" s="26">
        <v>50</v>
      </c>
      <c r="N29" s="27">
        <v>20</v>
      </c>
      <c r="O29" s="27">
        <v>24</v>
      </c>
      <c r="P29" s="11">
        <f t="shared" si="2"/>
        <v>31.333333333333332</v>
      </c>
    </row>
    <row r="30" spans="1:16">
      <c r="A30" s="20" t="s">
        <v>42</v>
      </c>
      <c r="B30" s="21">
        <v>46</v>
      </c>
      <c r="C30" s="21">
        <v>0</v>
      </c>
      <c r="D30" s="21">
        <v>4</v>
      </c>
      <c r="E30" s="25">
        <v>-25</v>
      </c>
      <c r="F30" s="25">
        <v>-25</v>
      </c>
      <c r="G30" s="25">
        <v>-14</v>
      </c>
      <c r="H30" s="25">
        <v>-14</v>
      </c>
      <c r="I30" s="25">
        <v>-17</v>
      </c>
      <c r="J30" s="25">
        <v>-20</v>
      </c>
      <c r="K30" s="11">
        <f t="shared" si="0"/>
        <v>-18.5</v>
      </c>
      <c r="L30" s="11">
        <f t="shared" si="1"/>
        <v>-1.2999999999999972</v>
      </c>
      <c r="M30" s="8">
        <v>65</v>
      </c>
      <c r="N30" s="8">
        <v>60</v>
      </c>
      <c r="O30" s="8">
        <v>76</v>
      </c>
      <c r="P30" s="11">
        <f t="shared" si="2"/>
        <v>67</v>
      </c>
    </row>
    <row r="31" spans="1:16">
      <c r="A31" s="20" t="s">
        <v>43</v>
      </c>
      <c r="B31" s="21">
        <v>36</v>
      </c>
      <c r="C31" s="21">
        <v>0</v>
      </c>
      <c r="D31" s="21">
        <v>0</v>
      </c>
      <c r="E31" s="25">
        <v>-1</v>
      </c>
      <c r="F31" s="25">
        <v>-2</v>
      </c>
      <c r="G31" s="25">
        <v>5</v>
      </c>
      <c r="H31" s="25">
        <v>5</v>
      </c>
      <c r="I31" s="25">
        <v>7</v>
      </c>
      <c r="J31" s="25">
        <v>0</v>
      </c>
      <c r="K31" s="11">
        <f t="shared" si="0"/>
        <v>2.5</v>
      </c>
      <c r="L31" s="11">
        <f t="shared" si="1"/>
        <v>36.5</v>
      </c>
      <c r="M31" s="26">
        <v>43</v>
      </c>
      <c r="N31" s="27">
        <v>28</v>
      </c>
      <c r="O31" s="27">
        <v>31</v>
      </c>
      <c r="P31" s="11">
        <f t="shared" si="2"/>
        <v>34</v>
      </c>
    </row>
    <row r="32" spans="1:16">
      <c r="A32" s="20" t="s">
        <v>44</v>
      </c>
      <c r="B32" s="21">
        <v>59</v>
      </c>
      <c r="C32" s="21">
        <v>0</v>
      </c>
      <c r="D32" s="21">
        <v>4</v>
      </c>
      <c r="E32" s="25">
        <v>-31</v>
      </c>
      <c r="F32" s="25">
        <v>-31</v>
      </c>
      <c r="G32" s="25">
        <v>-14</v>
      </c>
      <c r="H32" s="25">
        <v>-14</v>
      </c>
      <c r="I32" s="25">
        <v>-23</v>
      </c>
      <c r="J32" s="25">
        <v>-23</v>
      </c>
      <c r="K32" s="11">
        <f t="shared" si="0"/>
        <v>-23</v>
      </c>
      <c r="L32" s="11">
        <f t="shared" si="1"/>
        <v>-9.3999999999999986</v>
      </c>
      <c r="M32" s="26">
        <v>67</v>
      </c>
      <c r="N32" s="27">
        <v>45</v>
      </c>
      <c r="O32" s="28"/>
      <c r="P32" s="11">
        <f t="shared" si="2"/>
        <v>56</v>
      </c>
    </row>
    <row r="33" spans="1:16">
      <c r="A33" s="20" t="s">
        <v>45</v>
      </c>
      <c r="B33" s="21">
        <v>18</v>
      </c>
      <c r="C33" s="21">
        <v>0</v>
      </c>
      <c r="D33" s="21">
        <v>3</v>
      </c>
      <c r="E33" s="25">
        <v>-7</v>
      </c>
      <c r="F33" s="25">
        <v>-7</v>
      </c>
      <c r="G33" s="25">
        <v>2</v>
      </c>
      <c r="H33" s="25">
        <v>2</v>
      </c>
      <c r="I33" s="25">
        <v>-3</v>
      </c>
      <c r="J33" s="25">
        <v>-3</v>
      </c>
      <c r="K33" s="11">
        <f t="shared" si="0"/>
        <v>-3</v>
      </c>
      <c r="L33" s="11">
        <f t="shared" si="1"/>
        <v>26.6</v>
      </c>
      <c r="M33" s="26">
        <v>23</v>
      </c>
      <c r="N33" s="27">
        <v>12</v>
      </c>
      <c r="O33" s="27">
        <v>17</v>
      </c>
      <c r="P33" s="11">
        <f t="shared" si="2"/>
        <v>17.333333333333332</v>
      </c>
    </row>
    <row r="34" spans="1:16">
      <c r="A34" s="20" t="s">
        <v>47</v>
      </c>
      <c r="B34" s="21">
        <v>24</v>
      </c>
      <c r="C34" s="21">
        <v>1</v>
      </c>
      <c r="D34" s="21">
        <v>0</v>
      </c>
      <c r="E34" s="25">
        <v>18</v>
      </c>
      <c r="F34" s="25">
        <v>17</v>
      </c>
      <c r="G34" s="25">
        <v>20</v>
      </c>
      <c r="H34" s="25">
        <v>19</v>
      </c>
      <c r="I34" s="25">
        <v>19</v>
      </c>
      <c r="J34" s="25">
        <v>19</v>
      </c>
      <c r="K34" s="11">
        <f t="shared" si="0"/>
        <v>19</v>
      </c>
      <c r="L34" s="11">
        <f t="shared" si="1"/>
        <v>66.2</v>
      </c>
      <c r="M34" s="26">
        <v>70</v>
      </c>
      <c r="N34" s="27">
        <v>65</v>
      </c>
      <c r="O34" s="27">
        <v>69</v>
      </c>
      <c r="P34" s="11">
        <f t="shared" si="2"/>
        <v>68</v>
      </c>
    </row>
  </sheetData>
  <mergeCells count="5">
    <mergeCell ref="E1:J1"/>
    <mergeCell ref="A2:D2"/>
    <mergeCell ref="E2:F2"/>
    <mergeCell ref="G2:H2"/>
    <mergeCell ref="I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5"/>
  <sheetViews>
    <sheetView workbookViewId="0"/>
  </sheetViews>
  <sheetFormatPr defaultColWidth="14.42578125" defaultRowHeight="15.75" customHeight="1"/>
  <sheetData>
    <row r="1" spans="1:18" ht="15.75" customHeight="1">
      <c r="E1" s="120" t="s">
        <v>2</v>
      </c>
      <c r="F1" s="121"/>
      <c r="G1" s="121"/>
      <c r="H1" s="121"/>
      <c r="I1" s="121"/>
      <c r="J1" s="121"/>
      <c r="K1" s="121"/>
      <c r="L1" s="122"/>
    </row>
    <row r="2" spans="1:18" ht="15.75" customHeight="1">
      <c r="E2" s="123" t="s">
        <v>9</v>
      </c>
      <c r="F2" s="122"/>
      <c r="G2" s="123" t="s">
        <v>12</v>
      </c>
      <c r="H2" s="122"/>
      <c r="I2" s="123" t="s">
        <v>10</v>
      </c>
      <c r="J2" s="122"/>
      <c r="K2" s="124" t="s">
        <v>11</v>
      </c>
      <c r="L2" s="122"/>
    </row>
    <row r="3" spans="1:18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" t="s">
        <v>8</v>
      </c>
      <c r="N3" s="5" t="s">
        <v>9</v>
      </c>
      <c r="O3" s="5" t="s">
        <v>12</v>
      </c>
      <c r="P3" s="5" t="s">
        <v>10</v>
      </c>
      <c r="Q3" s="6" t="s">
        <v>11</v>
      </c>
      <c r="R3" s="4" t="s">
        <v>48</v>
      </c>
    </row>
    <row r="4" spans="1:18" ht="15">
      <c r="A4" s="2" t="s">
        <v>13</v>
      </c>
      <c r="E4" s="8"/>
      <c r="F4" s="8"/>
      <c r="G4" s="8"/>
      <c r="H4" s="8"/>
      <c r="I4" s="8"/>
      <c r="J4" s="8"/>
      <c r="K4" s="8"/>
      <c r="L4" s="8"/>
      <c r="N4" s="8"/>
      <c r="O4" s="8"/>
      <c r="P4" s="8"/>
      <c r="Q4" s="8"/>
    </row>
    <row r="5" spans="1:18" ht="15">
      <c r="A5" s="2" t="s">
        <v>17</v>
      </c>
      <c r="E5" s="8"/>
      <c r="F5" s="8"/>
      <c r="G5" s="8"/>
      <c r="H5" s="8"/>
      <c r="I5" s="8"/>
      <c r="J5" s="8"/>
      <c r="K5" s="8"/>
      <c r="L5" s="8"/>
      <c r="N5" s="8"/>
      <c r="O5" s="8"/>
      <c r="P5" s="8"/>
      <c r="Q5" s="8"/>
    </row>
    <row r="6" spans="1:18" ht="15">
      <c r="A6" s="2" t="s">
        <v>18</v>
      </c>
      <c r="E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1:18" ht="15">
      <c r="A7" s="2" t="s">
        <v>19</v>
      </c>
      <c r="E7" s="10"/>
      <c r="F7" s="10"/>
      <c r="G7" s="10"/>
      <c r="H7" s="10"/>
      <c r="I7" s="10"/>
      <c r="J7" s="10"/>
      <c r="K7" s="10"/>
      <c r="L7" s="10"/>
      <c r="N7" s="10"/>
      <c r="O7" s="10"/>
      <c r="P7" s="10"/>
      <c r="Q7" s="10"/>
    </row>
    <row r="8" spans="1:18" ht="15">
      <c r="A8" s="2" t="s">
        <v>20</v>
      </c>
      <c r="E8" s="10"/>
      <c r="F8" s="10"/>
      <c r="G8" s="10"/>
      <c r="H8" s="10"/>
      <c r="I8" s="10"/>
      <c r="J8" s="10"/>
      <c r="K8" s="10"/>
      <c r="L8" s="10"/>
      <c r="N8" s="10"/>
      <c r="O8" s="10"/>
      <c r="P8" s="10"/>
      <c r="Q8" s="10"/>
    </row>
    <row r="9" spans="1:18" ht="15">
      <c r="A9" s="2" t="s">
        <v>21</v>
      </c>
      <c r="E9" s="10"/>
      <c r="F9" s="10"/>
      <c r="G9" s="10"/>
      <c r="H9" s="10"/>
      <c r="I9" s="10"/>
      <c r="J9" s="10"/>
      <c r="K9" s="10"/>
      <c r="L9" s="10"/>
      <c r="N9" s="10"/>
      <c r="O9" s="10"/>
      <c r="P9" s="10"/>
      <c r="Q9" s="10"/>
    </row>
    <row r="10" spans="1:18" ht="15">
      <c r="A10" s="2" t="s">
        <v>22</v>
      </c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</row>
    <row r="11" spans="1:18" ht="15">
      <c r="A11" s="2" t="s">
        <v>23</v>
      </c>
      <c r="E11" s="10"/>
      <c r="F11" s="10"/>
      <c r="G11" s="10"/>
      <c r="H11" s="10"/>
      <c r="I11" s="10"/>
      <c r="J11" s="10"/>
      <c r="K11" s="10"/>
      <c r="L11" s="10"/>
      <c r="N11" s="10"/>
      <c r="O11" s="10"/>
      <c r="P11" s="10"/>
      <c r="Q11" s="10"/>
    </row>
    <row r="12" spans="1:18" ht="15">
      <c r="A12" s="2" t="s">
        <v>24</v>
      </c>
      <c r="E12" s="10"/>
      <c r="F12" s="10"/>
      <c r="G12" s="10"/>
      <c r="H12" s="10"/>
      <c r="I12" s="10"/>
      <c r="J12" s="10"/>
      <c r="K12" s="10"/>
      <c r="L12" s="10"/>
      <c r="N12" s="10"/>
      <c r="O12" s="10"/>
      <c r="P12" s="10"/>
      <c r="Q12" s="10"/>
    </row>
    <row r="13" spans="1:18" ht="15">
      <c r="A13" s="2" t="s">
        <v>25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</row>
    <row r="14" spans="1:18" ht="15">
      <c r="A14" s="2" t="s">
        <v>26</v>
      </c>
      <c r="E14" s="10"/>
      <c r="F14" s="10"/>
      <c r="G14" s="10"/>
      <c r="H14" s="10"/>
      <c r="I14" s="10"/>
      <c r="J14" s="10"/>
      <c r="K14" s="10"/>
      <c r="L14" s="10"/>
      <c r="N14" s="10"/>
      <c r="O14" s="10"/>
      <c r="P14" s="10"/>
      <c r="Q14" s="10"/>
    </row>
    <row r="15" spans="1:18" ht="15">
      <c r="A15" s="2" t="s">
        <v>27</v>
      </c>
      <c r="E15" s="10"/>
      <c r="F15" s="10"/>
      <c r="G15" s="10"/>
      <c r="H15" s="10"/>
      <c r="I15" s="10"/>
      <c r="J15" s="10"/>
      <c r="K15" s="10"/>
      <c r="L15" s="10"/>
      <c r="N15" s="10"/>
      <c r="O15" s="10"/>
      <c r="P15" s="10"/>
      <c r="Q15" s="10"/>
    </row>
    <row r="16" spans="1:18" ht="15">
      <c r="A16" s="2" t="s">
        <v>28</v>
      </c>
      <c r="E16" s="10"/>
      <c r="F16" s="10"/>
      <c r="G16" s="10"/>
      <c r="H16" s="10"/>
      <c r="I16" s="10"/>
      <c r="J16" s="10"/>
      <c r="K16" s="10"/>
      <c r="L16" s="10"/>
      <c r="N16" s="10"/>
      <c r="O16" s="10"/>
      <c r="P16" s="10"/>
      <c r="Q16" s="10"/>
    </row>
    <row r="17" spans="1:17" ht="15">
      <c r="A17" s="2" t="s">
        <v>29</v>
      </c>
      <c r="E17" s="10"/>
      <c r="F17" s="10"/>
      <c r="G17" s="10"/>
      <c r="H17" s="10"/>
      <c r="I17" s="10"/>
      <c r="J17" s="10"/>
      <c r="K17" s="10"/>
      <c r="L17" s="10"/>
      <c r="N17" s="10"/>
      <c r="O17" s="10"/>
      <c r="P17" s="10"/>
      <c r="Q17" s="10"/>
    </row>
    <row r="18" spans="1:17" ht="15">
      <c r="A18" s="2" t="s">
        <v>30</v>
      </c>
      <c r="E18" s="10"/>
      <c r="F18" s="10"/>
      <c r="G18" s="10"/>
      <c r="H18" s="10"/>
      <c r="I18" s="10"/>
      <c r="J18" s="10"/>
      <c r="K18" s="10"/>
      <c r="L18" s="10"/>
      <c r="N18" s="10"/>
      <c r="O18" s="10"/>
      <c r="P18" s="10"/>
      <c r="Q18" s="10"/>
    </row>
    <row r="19" spans="1:17" ht="15">
      <c r="A19" s="2" t="s">
        <v>31</v>
      </c>
      <c r="E19" s="10"/>
      <c r="F19" s="10"/>
      <c r="G19" s="10"/>
      <c r="H19" s="10"/>
      <c r="I19" s="10"/>
      <c r="J19" s="10"/>
      <c r="K19" s="10"/>
      <c r="L19" s="10"/>
      <c r="N19" s="10"/>
      <c r="O19" s="10"/>
      <c r="P19" s="10"/>
      <c r="Q19" s="10"/>
    </row>
    <row r="20" spans="1:17" ht="15">
      <c r="A20" s="2" t="s">
        <v>32</v>
      </c>
      <c r="E20" s="10"/>
      <c r="F20" s="10"/>
      <c r="G20" s="10"/>
      <c r="H20" s="10"/>
      <c r="I20" s="10"/>
      <c r="J20" s="10"/>
      <c r="K20" s="10"/>
      <c r="L20" s="10"/>
      <c r="N20" s="10"/>
      <c r="O20" s="10"/>
      <c r="P20" s="10"/>
      <c r="Q20" s="10"/>
    </row>
    <row r="21" spans="1:17" ht="15">
      <c r="A21" s="2" t="s">
        <v>33</v>
      </c>
      <c r="E21" s="10"/>
      <c r="F21" s="10"/>
      <c r="G21" s="10"/>
      <c r="H21" s="10"/>
      <c r="I21" s="10"/>
      <c r="J21" s="10"/>
      <c r="K21" s="10"/>
      <c r="L21" s="10"/>
      <c r="N21" s="10"/>
      <c r="O21" s="10"/>
      <c r="P21" s="10"/>
      <c r="Q21" s="10"/>
    </row>
    <row r="22" spans="1:17" ht="15">
      <c r="A22" s="2" t="s">
        <v>34</v>
      </c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10"/>
      <c r="Q22" s="10"/>
    </row>
    <row r="23" spans="1:17" ht="15">
      <c r="A23" s="2" t="s">
        <v>35</v>
      </c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10"/>
      <c r="Q23" s="10"/>
    </row>
    <row r="24" spans="1:17" ht="15">
      <c r="A24" s="2" t="s">
        <v>36</v>
      </c>
      <c r="E24" s="10"/>
      <c r="F24" s="10"/>
      <c r="G24" s="10"/>
      <c r="H24" s="10"/>
      <c r="I24" s="10"/>
      <c r="J24" s="10"/>
      <c r="K24" s="10"/>
      <c r="L24" s="10"/>
      <c r="N24" s="10"/>
      <c r="O24" s="10"/>
      <c r="P24" s="10"/>
      <c r="Q24" s="10"/>
    </row>
    <row r="25" spans="1:17" ht="15">
      <c r="A25" s="2" t="s">
        <v>37</v>
      </c>
      <c r="E25" s="10"/>
      <c r="F25" s="10"/>
      <c r="G25" s="10"/>
      <c r="H25" s="10"/>
      <c r="I25" s="10"/>
      <c r="J25" s="10"/>
      <c r="K25" s="10"/>
      <c r="L25" s="10"/>
      <c r="N25" s="10"/>
      <c r="O25" s="10"/>
      <c r="P25" s="10"/>
      <c r="Q25" s="10"/>
    </row>
    <row r="26" spans="1:17" ht="15">
      <c r="A26" s="2" t="s">
        <v>38</v>
      </c>
      <c r="E26" s="10"/>
      <c r="F26" s="10"/>
      <c r="G26" s="10"/>
      <c r="H26" s="10"/>
      <c r="I26" s="10"/>
      <c r="J26" s="10"/>
      <c r="K26" s="10"/>
      <c r="L26" s="10"/>
      <c r="N26" s="10"/>
      <c r="O26" s="10"/>
      <c r="P26" s="10"/>
      <c r="Q26" s="10"/>
    </row>
    <row r="27" spans="1:17" ht="15">
      <c r="A27" s="2" t="s">
        <v>39</v>
      </c>
      <c r="E27" s="10"/>
      <c r="F27" s="10"/>
      <c r="G27" s="10"/>
      <c r="H27" s="10"/>
      <c r="I27" s="10"/>
      <c r="J27" s="10"/>
      <c r="K27" s="10"/>
      <c r="L27" s="10"/>
      <c r="N27" s="10"/>
      <c r="O27" s="10"/>
      <c r="P27" s="10"/>
      <c r="Q27" s="10"/>
    </row>
    <row r="28" spans="1:17" ht="15">
      <c r="A28" s="2" t="s">
        <v>40</v>
      </c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</row>
    <row r="29" spans="1:17" ht="15">
      <c r="A29" s="2" t="s">
        <v>41</v>
      </c>
      <c r="E29" s="10"/>
      <c r="F29" s="10"/>
      <c r="G29" s="10"/>
      <c r="H29" s="10"/>
      <c r="I29" s="10"/>
      <c r="J29" s="10"/>
      <c r="K29" s="10"/>
      <c r="L29" s="10"/>
      <c r="N29" s="10"/>
      <c r="O29" s="10"/>
      <c r="P29" s="10"/>
      <c r="Q29" s="10"/>
    </row>
    <row r="30" spans="1:17" ht="15">
      <c r="A30" s="2" t="s">
        <v>42</v>
      </c>
      <c r="E30" s="10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</row>
    <row r="31" spans="1:17" ht="15">
      <c r="A31" s="2" t="s">
        <v>43</v>
      </c>
      <c r="E31" s="10"/>
      <c r="F31" s="10"/>
      <c r="G31" s="10"/>
      <c r="H31" s="10"/>
      <c r="I31" s="10"/>
      <c r="J31" s="10"/>
      <c r="K31" s="10"/>
      <c r="L31" s="10"/>
      <c r="N31" s="10"/>
      <c r="O31" s="10"/>
      <c r="P31" s="10"/>
      <c r="Q31" s="10"/>
    </row>
    <row r="32" spans="1:17" ht="15">
      <c r="A32" s="2" t="s">
        <v>44</v>
      </c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</row>
    <row r="33" spans="1:17" ht="15">
      <c r="A33" s="2" t="s">
        <v>45</v>
      </c>
      <c r="E33" s="10"/>
      <c r="F33" s="10"/>
      <c r="G33" s="10"/>
      <c r="H33" s="10"/>
      <c r="I33" s="10"/>
      <c r="J33" s="10"/>
      <c r="K33" s="10"/>
      <c r="L33" s="10"/>
      <c r="N33" s="10"/>
      <c r="O33" s="10"/>
      <c r="P33" s="10"/>
      <c r="Q33" s="10"/>
    </row>
    <row r="34" spans="1:17" ht="15">
      <c r="A34" s="2" t="s">
        <v>46</v>
      </c>
      <c r="E34" s="10"/>
      <c r="F34" s="10"/>
      <c r="G34" s="10"/>
      <c r="H34" s="10"/>
      <c r="I34" s="10"/>
      <c r="J34" s="10"/>
      <c r="K34" s="10"/>
      <c r="L34" s="10"/>
      <c r="N34" s="10"/>
      <c r="O34" s="10"/>
      <c r="P34" s="10"/>
      <c r="Q34" s="10"/>
    </row>
    <row r="35" spans="1:17" ht="15">
      <c r="A35" s="2" t="s">
        <v>47</v>
      </c>
      <c r="E35" s="10"/>
      <c r="F35" s="10"/>
      <c r="G35" s="10"/>
      <c r="H35" s="10"/>
      <c r="I35" s="10"/>
      <c r="J35" s="10"/>
      <c r="K35" s="10"/>
      <c r="L35" s="10"/>
      <c r="N35" s="10"/>
      <c r="O35" s="10"/>
      <c r="P35" s="10"/>
      <c r="Q35" s="10"/>
    </row>
  </sheetData>
  <mergeCells count="5">
    <mergeCell ref="E1:L1"/>
    <mergeCell ref="E2:F2"/>
    <mergeCell ref="G2:H2"/>
    <mergeCell ref="I2:J2"/>
    <mergeCell ref="K2:L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34"/>
  <sheetViews>
    <sheetView topLeftCell="A12" workbookViewId="0">
      <selection activeCell="L34" activeCellId="1" sqref="P34 L34"/>
    </sheetView>
  </sheetViews>
  <sheetFormatPr defaultColWidth="14.42578125" defaultRowHeight="15.75" customHeight="1"/>
  <cols>
    <col min="2" max="2" width="11.42578125" customWidth="1"/>
    <col min="3" max="3" width="8.140625" customWidth="1"/>
    <col min="4" max="4" width="11.85546875" customWidth="1"/>
    <col min="5" max="5" width="11.42578125" customWidth="1"/>
    <col min="6" max="6" width="8.140625" customWidth="1"/>
    <col min="7" max="7" width="9.5703125" customWidth="1"/>
    <col min="8" max="8" width="13.42578125" customWidth="1"/>
    <col min="9" max="9" width="9.42578125" customWidth="1"/>
    <col min="10" max="10" width="5" customWidth="1"/>
    <col min="11" max="12" width="8" customWidth="1"/>
    <col min="13" max="14" width="9.5703125" customWidth="1"/>
    <col min="15" max="15" width="9.42578125" customWidth="1"/>
  </cols>
  <sheetData>
    <row r="1" spans="1:24" ht="15.75" customHeight="1">
      <c r="E1" s="120" t="s">
        <v>2</v>
      </c>
      <c r="F1" s="121"/>
      <c r="G1" s="121"/>
      <c r="H1" s="121"/>
      <c r="I1" s="121"/>
      <c r="J1" s="122"/>
    </row>
    <row r="2" spans="1:24" ht="15.75" customHeight="1">
      <c r="E2" s="123" t="s">
        <v>9</v>
      </c>
      <c r="F2" s="122"/>
      <c r="G2" s="123" t="s">
        <v>10</v>
      </c>
      <c r="H2" s="122"/>
      <c r="I2" s="124" t="s">
        <v>11</v>
      </c>
      <c r="J2" s="122"/>
    </row>
    <row r="3" spans="1:24" ht="15.75" customHeight="1">
      <c r="A3" s="2" t="s">
        <v>1</v>
      </c>
      <c r="B3" s="2" t="s">
        <v>3</v>
      </c>
      <c r="C3" s="2" t="s">
        <v>4</v>
      </c>
      <c r="D3" s="2" t="s">
        <v>5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4" t="s">
        <v>14</v>
      </c>
      <c r="L3" s="4" t="s">
        <v>15</v>
      </c>
      <c r="M3" s="5" t="s">
        <v>9</v>
      </c>
      <c r="N3" s="5" t="s">
        <v>10</v>
      </c>
      <c r="O3" s="6" t="s">
        <v>11</v>
      </c>
      <c r="P3" s="4" t="s">
        <v>16</v>
      </c>
    </row>
    <row r="4" spans="1:24" ht="15">
      <c r="A4" s="2" t="s">
        <v>13</v>
      </c>
      <c r="B4" s="7">
        <v>27100</v>
      </c>
      <c r="C4" s="7">
        <v>780</v>
      </c>
      <c r="D4" s="7">
        <v>1439</v>
      </c>
      <c r="E4" s="8">
        <v>5</v>
      </c>
      <c r="F4" s="8">
        <v>4</v>
      </c>
      <c r="G4" s="8">
        <v>9</v>
      </c>
      <c r="H4" s="8">
        <v>7</v>
      </c>
      <c r="I4" s="8">
        <v>8</v>
      </c>
      <c r="J4" s="8">
        <v>4</v>
      </c>
      <c r="K4" s="11">
        <f t="shared" ref="K4:K34" si="0">MEDIAN(E4:J4)</f>
        <v>6</v>
      </c>
      <c r="L4" s="11">
        <f t="shared" ref="L4:L34" si="1">(K4*9/5)+32</f>
        <v>42.8</v>
      </c>
      <c r="M4" s="8">
        <v>84</v>
      </c>
      <c r="N4" s="8">
        <v>67</v>
      </c>
      <c r="O4" s="8">
        <v>80</v>
      </c>
      <c r="P4" s="11">
        <f t="shared" ref="P4:P34" si="2">AVERAGE(M4:O4)</f>
        <v>77</v>
      </c>
    </row>
    <row r="5" spans="1:24" ht="15">
      <c r="A5" s="2" t="s">
        <v>17</v>
      </c>
      <c r="B5" s="7">
        <v>1048</v>
      </c>
      <c r="C5" s="7">
        <v>0</v>
      </c>
      <c r="D5" s="7">
        <v>175</v>
      </c>
      <c r="E5" s="8">
        <v>7</v>
      </c>
      <c r="F5" s="8">
        <v>7</v>
      </c>
      <c r="G5" s="8">
        <v>9</v>
      </c>
      <c r="H5" s="8">
        <v>8</v>
      </c>
      <c r="I5" s="8">
        <v>8</v>
      </c>
      <c r="J5" s="8">
        <v>7</v>
      </c>
      <c r="K5" s="11">
        <f t="shared" si="0"/>
        <v>7.5</v>
      </c>
      <c r="L5" s="11">
        <f t="shared" si="1"/>
        <v>45.5</v>
      </c>
      <c r="M5" s="8">
        <v>90</v>
      </c>
      <c r="N5" s="8">
        <v>68</v>
      </c>
      <c r="O5" s="8">
        <v>73</v>
      </c>
      <c r="P5" s="11">
        <f t="shared" si="2"/>
        <v>77</v>
      </c>
    </row>
    <row r="6" spans="1:24" ht="15">
      <c r="A6" s="2" t="s">
        <v>18</v>
      </c>
      <c r="B6" s="7">
        <v>1095</v>
      </c>
      <c r="C6" s="7">
        <v>1</v>
      </c>
      <c r="D6" s="7">
        <v>112</v>
      </c>
      <c r="E6" s="8">
        <v>15</v>
      </c>
      <c r="F6" s="8">
        <v>15</v>
      </c>
      <c r="G6" s="8">
        <v>18</v>
      </c>
      <c r="H6" s="8">
        <v>18</v>
      </c>
      <c r="I6" s="8">
        <v>16</v>
      </c>
      <c r="J6" s="8">
        <v>16</v>
      </c>
      <c r="K6" s="11">
        <f t="shared" si="0"/>
        <v>16</v>
      </c>
      <c r="L6" s="11">
        <f t="shared" si="1"/>
        <v>60.8</v>
      </c>
      <c r="M6" s="8">
        <v>82</v>
      </c>
      <c r="N6" s="8">
        <v>63</v>
      </c>
      <c r="O6" s="8">
        <v>70</v>
      </c>
      <c r="P6" s="11">
        <f t="shared" si="2"/>
        <v>71.666666666666671</v>
      </c>
    </row>
    <row r="7" spans="1:24" ht="15">
      <c r="A7" s="2" t="s">
        <v>19</v>
      </c>
      <c r="B7" s="7">
        <v>981</v>
      </c>
      <c r="C7" s="7">
        <v>4</v>
      </c>
      <c r="D7" s="7">
        <v>116</v>
      </c>
      <c r="E7" s="8">
        <v>2</v>
      </c>
      <c r="F7" s="8">
        <v>2</v>
      </c>
      <c r="G7" s="8">
        <v>10</v>
      </c>
      <c r="H7" s="8">
        <v>10</v>
      </c>
      <c r="I7" s="8">
        <v>8</v>
      </c>
      <c r="J7" s="8">
        <v>8</v>
      </c>
      <c r="K7" s="11">
        <f t="shared" si="0"/>
        <v>8</v>
      </c>
      <c r="L7" s="11">
        <f t="shared" si="1"/>
        <v>46.4</v>
      </c>
      <c r="M7" s="8">
        <v>90</v>
      </c>
      <c r="N7" s="8">
        <v>41</v>
      </c>
      <c r="O7" s="8">
        <v>50</v>
      </c>
      <c r="P7" s="11">
        <f t="shared" si="2"/>
        <v>60.333333333333336</v>
      </c>
    </row>
    <row r="8" spans="1:24" ht="15">
      <c r="A8" s="2" t="s">
        <v>20</v>
      </c>
      <c r="B8" s="7">
        <v>803</v>
      </c>
      <c r="C8" s="7">
        <v>1</v>
      </c>
      <c r="D8" s="7">
        <v>156</v>
      </c>
      <c r="E8" s="8">
        <v>3</v>
      </c>
      <c r="F8" s="8">
        <v>3</v>
      </c>
      <c r="G8" s="8">
        <v>7</v>
      </c>
      <c r="H8" s="8">
        <v>7</v>
      </c>
      <c r="I8" s="8">
        <v>5</v>
      </c>
      <c r="J8" s="8">
        <v>5</v>
      </c>
      <c r="K8" s="11">
        <f t="shared" si="0"/>
        <v>5</v>
      </c>
      <c r="L8" s="11">
        <f t="shared" si="1"/>
        <v>41</v>
      </c>
      <c r="M8" s="8">
        <v>90</v>
      </c>
      <c r="N8" s="8">
        <v>68</v>
      </c>
      <c r="O8" s="8">
        <v>86</v>
      </c>
      <c r="P8" s="11">
        <f t="shared" si="2"/>
        <v>81.333333333333329</v>
      </c>
    </row>
    <row r="9" spans="1:24" ht="15">
      <c r="A9" s="2" t="s">
        <v>21</v>
      </c>
      <c r="B9" s="7">
        <v>733</v>
      </c>
      <c r="C9" s="7">
        <v>0</v>
      </c>
      <c r="D9" s="7">
        <v>59</v>
      </c>
      <c r="E9" s="8">
        <v>5</v>
      </c>
      <c r="F9" s="8">
        <v>5</v>
      </c>
      <c r="G9" s="8">
        <v>8</v>
      </c>
      <c r="H9" s="8">
        <v>7</v>
      </c>
      <c r="I9" s="8">
        <v>7</v>
      </c>
      <c r="J9" s="8">
        <v>3</v>
      </c>
      <c r="K9" s="11">
        <f t="shared" si="0"/>
        <v>6</v>
      </c>
      <c r="L9" s="11">
        <f t="shared" si="1"/>
        <v>42.8</v>
      </c>
      <c r="M9" s="8">
        <v>100</v>
      </c>
      <c r="N9" s="8">
        <v>76</v>
      </c>
      <c r="O9" s="8">
        <v>92</v>
      </c>
      <c r="P9" s="11">
        <f t="shared" si="2"/>
        <v>89.333333333333329</v>
      </c>
    </row>
    <row r="10" spans="1:24" ht="15">
      <c r="A10" s="2" t="s">
        <v>22</v>
      </c>
      <c r="B10" s="7">
        <v>698</v>
      </c>
      <c r="C10" s="7">
        <v>0</v>
      </c>
      <c r="D10" s="7">
        <v>55</v>
      </c>
      <c r="E10" s="8">
        <v>7</v>
      </c>
      <c r="F10" s="8">
        <v>7</v>
      </c>
      <c r="G10" s="8">
        <v>11</v>
      </c>
      <c r="H10" s="8">
        <v>11</v>
      </c>
      <c r="I10" s="8">
        <v>8</v>
      </c>
      <c r="J10" s="8">
        <v>8</v>
      </c>
      <c r="K10" s="11">
        <f t="shared" si="0"/>
        <v>8</v>
      </c>
      <c r="L10" s="11">
        <f t="shared" si="1"/>
        <v>46.4</v>
      </c>
      <c r="M10" s="8">
        <v>84</v>
      </c>
      <c r="N10" s="8">
        <v>56</v>
      </c>
      <c r="O10" s="8">
        <v>71</v>
      </c>
      <c r="P10" s="11">
        <f t="shared" si="2"/>
        <v>70.333333333333329</v>
      </c>
    </row>
    <row r="11" spans="1:24" ht="15">
      <c r="A11" s="2" t="s">
        <v>23</v>
      </c>
      <c r="B11" s="7">
        <v>428</v>
      </c>
      <c r="C11" s="7">
        <v>2</v>
      </c>
      <c r="D11" s="7">
        <v>39</v>
      </c>
      <c r="E11" s="8">
        <v>9</v>
      </c>
      <c r="F11" s="8">
        <v>9</v>
      </c>
      <c r="G11" s="8">
        <v>13</v>
      </c>
      <c r="H11" s="8">
        <v>11</v>
      </c>
      <c r="I11" s="8">
        <v>11</v>
      </c>
      <c r="J11" s="8">
        <v>10</v>
      </c>
      <c r="K11" s="11">
        <f t="shared" si="0"/>
        <v>10.5</v>
      </c>
      <c r="L11" s="11">
        <f t="shared" si="1"/>
        <v>50.9</v>
      </c>
      <c r="M11" s="8">
        <v>86</v>
      </c>
      <c r="N11" s="8">
        <v>76</v>
      </c>
      <c r="O11" s="8">
        <v>89</v>
      </c>
      <c r="P11" s="11">
        <f t="shared" si="2"/>
        <v>83.666666666666671</v>
      </c>
    </row>
    <row r="12" spans="1:24" ht="15">
      <c r="A12" s="2" t="s">
        <v>24</v>
      </c>
      <c r="B12" s="7">
        <v>364</v>
      </c>
      <c r="C12" s="7">
        <v>1</v>
      </c>
      <c r="D12" s="7">
        <v>60</v>
      </c>
      <c r="E12" s="8">
        <v>9</v>
      </c>
      <c r="F12" s="8">
        <v>8</v>
      </c>
      <c r="G12" s="8">
        <v>12</v>
      </c>
      <c r="H12" s="8">
        <v>10</v>
      </c>
      <c r="I12" s="8">
        <v>12</v>
      </c>
      <c r="J12" s="8">
        <v>9</v>
      </c>
      <c r="K12" s="11">
        <f t="shared" si="0"/>
        <v>9.5</v>
      </c>
      <c r="L12" s="11">
        <f t="shared" si="1"/>
        <v>49.1</v>
      </c>
      <c r="M12" s="8">
        <v>88</v>
      </c>
      <c r="N12" s="8">
        <v>64</v>
      </c>
      <c r="O12" s="8">
        <v>79</v>
      </c>
      <c r="P12" s="11">
        <f t="shared" si="2"/>
        <v>77</v>
      </c>
    </row>
    <row r="13" spans="1:24" ht="15">
      <c r="A13" s="2" t="s">
        <v>25</v>
      </c>
      <c r="B13" s="7">
        <v>416</v>
      </c>
      <c r="C13" s="7">
        <v>0</v>
      </c>
      <c r="D13" s="7">
        <v>44</v>
      </c>
      <c r="E13" s="8">
        <v>3</v>
      </c>
      <c r="F13" s="8">
        <v>3</v>
      </c>
      <c r="G13" s="8">
        <v>8</v>
      </c>
      <c r="H13" s="8">
        <v>8</v>
      </c>
      <c r="I13" s="8">
        <v>2</v>
      </c>
      <c r="J13" s="8">
        <v>2</v>
      </c>
      <c r="K13" s="11">
        <f t="shared" si="0"/>
        <v>3</v>
      </c>
      <c r="L13" s="11">
        <f t="shared" si="1"/>
        <v>37.4</v>
      </c>
      <c r="M13" s="8">
        <v>75</v>
      </c>
      <c r="N13" s="8">
        <v>56</v>
      </c>
      <c r="O13" s="8">
        <v>81</v>
      </c>
      <c r="P13" s="11">
        <f t="shared" si="2"/>
        <v>70.666666666666671</v>
      </c>
    </row>
    <row r="14" spans="1:24" ht="15">
      <c r="A14" s="2" t="s">
        <v>26</v>
      </c>
      <c r="B14" s="7">
        <v>439</v>
      </c>
      <c r="C14" s="7">
        <v>0</v>
      </c>
      <c r="D14" s="7">
        <v>51</v>
      </c>
      <c r="E14" s="8">
        <v>6</v>
      </c>
      <c r="F14" s="8">
        <v>6</v>
      </c>
      <c r="G14" s="8">
        <v>9</v>
      </c>
      <c r="H14" s="8">
        <v>9</v>
      </c>
      <c r="I14" s="8">
        <v>8</v>
      </c>
      <c r="J14" s="8">
        <v>8</v>
      </c>
      <c r="K14" s="11">
        <f t="shared" si="0"/>
        <v>8</v>
      </c>
      <c r="L14" s="11">
        <f t="shared" si="1"/>
        <v>46.4</v>
      </c>
      <c r="M14" s="8">
        <v>96</v>
      </c>
      <c r="N14" s="8">
        <v>69</v>
      </c>
      <c r="O14" s="8">
        <v>76</v>
      </c>
      <c r="P14" s="11">
        <f t="shared" si="2"/>
        <v>80.333333333333329</v>
      </c>
    </row>
    <row r="15" spans="1:24" ht="15">
      <c r="A15" s="2" t="s">
        <v>27</v>
      </c>
      <c r="B15" s="7">
        <v>286</v>
      </c>
      <c r="C15" s="7">
        <v>1</v>
      </c>
      <c r="D15" s="7">
        <v>41</v>
      </c>
      <c r="E15" s="8">
        <v>6</v>
      </c>
      <c r="F15" s="8">
        <v>6</v>
      </c>
      <c r="G15" s="8">
        <v>10</v>
      </c>
      <c r="H15" s="8">
        <v>8</v>
      </c>
      <c r="I15" s="8">
        <v>8</v>
      </c>
      <c r="J15" s="8">
        <v>5</v>
      </c>
      <c r="K15" s="11">
        <f t="shared" si="0"/>
        <v>7</v>
      </c>
      <c r="L15" s="11">
        <f t="shared" si="1"/>
        <v>44.6</v>
      </c>
      <c r="M15" s="8">
        <v>81</v>
      </c>
      <c r="N15" s="8">
        <v>61</v>
      </c>
      <c r="O15" s="8">
        <v>74</v>
      </c>
      <c r="P15" s="11">
        <f t="shared" si="2"/>
        <v>72</v>
      </c>
    </row>
    <row r="16" spans="1:24" ht="15">
      <c r="A16" s="29" t="s">
        <v>28</v>
      </c>
      <c r="B16" s="30">
        <v>315</v>
      </c>
      <c r="C16" s="30">
        <v>2</v>
      </c>
      <c r="D16" s="30">
        <v>34</v>
      </c>
      <c r="E16" s="31">
        <v>-8</v>
      </c>
      <c r="F16" s="31">
        <v>-8</v>
      </c>
      <c r="G16" s="31">
        <v>7</v>
      </c>
      <c r="H16" s="32"/>
      <c r="I16" s="31">
        <v>1</v>
      </c>
      <c r="J16" s="32"/>
      <c r="K16" s="11">
        <f t="shared" si="0"/>
        <v>-3.5</v>
      </c>
      <c r="L16" s="11">
        <f t="shared" si="1"/>
        <v>25.7</v>
      </c>
      <c r="M16" s="31">
        <v>89</v>
      </c>
      <c r="N16" s="31">
        <v>29</v>
      </c>
      <c r="O16" s="31">
        <v>51</v>
      </c>
      <c r="P16" s="11">
        <f t="shared" si="2"/>
        <v>56.333333333333336</v>
      </c>
      <c r="Q16" s="33"/>
      <c r="R16" s="33"/>
      <c r="S16" s="33"/>
      <c r="T16" s="33"/>
      <c r="U16" s="33"/>
      <c r="V16" s="33"/>
      <c r="W16" s="33"/>
      <c r="X16" s="33"/>
    </row>
    <row r="17" spans="1:16" ht="15">
      <c r="A17" s="2" t="s">
        <v>29</v>
      </c>
      <c r="B17" s="7">
        <v>239</v>
      </c>
      <c r="C17" s="7">
        <v>0</v>
      </c>
      <c r="D17" s="7">
        <v>24</v>
      </c>
      <c r="E17" s="8">
        <v>12</v>
      </c>
      <c r="F17" s="8">
        <v>11</v>
      </c>
      <c r="G17" s="8">
        <v>13</v>
      </c>
      <c r="H17" s="8">
        <v>12</v>
      </c>
      <c r="I17" s="8">
        <v>12</v>
      </c>
      <c r="J17" s="8">
        <v>11</v>
      </c>
      <c r="K17" s="11">
        <f t="shared" si="0"/>
        <v>12</v>
      </c>
      <c r="L17" s="11">
        <f t="shared" si="1"/>
        <v>53.6</v>
      </c>
      <c r="M17" s="8">
        <v>78</v>
      </c>
      <c r="N17" s="8">
        <v>62</v>
      </c>
      <c r="O17" s="8">
        <v>67</v>
      </c>
      <c r="P17" s="11">
        <f t="shared" si="2"/>
        <v>69</v>
      </c>
    </row>
    <row r="18" spans="1:16" ht="15">
      <c r="A18" s="2" t="s">
        <v>30</v>
      </c>
      <c r="B18" s="7">
        <v>195</v>
      </c>
      <c r="C18" s="7">
        <v>0</v>
      </c>
      <c r="D18" s="7">
        <v>20</v>
      </c>
      <c r="E18" s="8">
        <v>-1</v>
      </c>
      <c r="F18" s="8">
        <v>-6</v>
      </c>
      <c r="G18" s="8">
        <v>11</v>
      </c>
      <c r="H18" s="8">
        <v>7</v>
      </c>
      <c r="I18" s="8">
        <v>8</v>
      </c>
      <c r="J18" s="8">
        <v>-3</v>
      </c>
      <c r="K18" s="11">
        <f t="shared" si="0"/>
        <v>3</v>
      </c>
      <c r="L18" s="11">
        <f t="shared" si="1"/>
        <v>37.4</v>
      </c>
      <c r="M18" s="8">
        <v>92</v>
      </c>
      <c r="N18" s="8">
        <v>53</v>
      </c>
      <c r="O18" s="8">
        <v>79</v>
      </c>
      <c r="P18" s="11">
        <f t="shared" si="2"/>
        <v>74.666666666666671</v>
      </c>
    </row>
    <row r="19" spans="1:16" ht="15">
      <c r="A19" s="2" t="s">
        <v>31</v>
      </c>
      <c r="B19" s="7">
        <v>183</v>
      </c>
      <c r="C19" s="7">
        <v>0</v>
      </c>
      <c r="D19" s="7">
        <v>17</v>
      </c>
      <c r="E19" s="8">
        <v>8</v>
      </c>
      <c r="F19" s="8">
        <v>7</v>
      </c>
      <c r="G19" s="8">
        <v>9</v>
      </c>
      <c r="H19" s="8">
        <v>8</v>
      </c>
      <c r="I19" s="8">
        <v>9</v>
      </c>
      <c r="J19" s="8">
        <v>8</v>
      </c>
      <c r="K19" s="11">
        <f t="shared" si="0"/>
        <v>8</v>
      </c>
      <c r="L19" s="11">
        <f t="shared" si="1"/>
        <v>46.4</v>
      </c>
      <c r="M19" s="8">
        <v>92</v>
      </c>
      <c r="N19" s="8">
        <v>91</v>
      </c>
      <c r="O19" s="8">
        <v>91</v>
      </c>
      <c r="P19" s="11">
        <f t="shared" si="2"/>
        <v>91.333333333333329</v>
      </c>
    </row>
    <row r="20" spans="1:16" ht="15">
      <c r="A20" s="2" t="s">
        <v>32</v>
      </c>
      <c r="B20" s="7">
        <v>195</v>
      </c>
      <c r="C20" s="7">
        <v>1</v>
      </c>
      <c r="D20" s="7">
        <v>30</v>
      </c>
      <c r="E20" s="8">
        <v>-6</v>
      </c>
      <c r="F20" s="8">
        <v>-6</v>
      </c>
      <c r="G20" s="34">
        <v>4</v>
      </c>
      <c r="H20" s="34">
        <v>4</v>
      </c>
      <c r="I20" s="8">
        <v>-2</v>
      </c>
      <c r="J20" s="8">
        <v>-2</v>
      </c>
      <c r="K20" s="11">
        <f t="shared" si="0"/>
        <v>-2</v>
      </c>
      <c r="L20" s="11">
        <f t="shared" si="1"/>
        <v>28.4</v>
      </c>
      <c r="M20" s="8">
        <v>100</v>
      </c>
      <c r="N20" s="8">
        <v>63</v>
      </c>
      <c r="O20" s="8">
        <v>96</v>
      </c>
      <c r="P20" s="11">
        <f t="shared" si="2"/>
        <v>86.333333333333329</v>
      </c>
    </row>
    <row r="21" spans="1:16" ht="15">
      <c r="A21" s="2" t="s">
        <v>33</v>
      </c>
      <c r="B21" s="7">
        <v>138</v>
      </c>
      <c r="C21" s="7">
        <v>0</v>
      </c>
      <c r="D21" s="7">
        <v>17</v>
      </c>
      <c r="E21" s="8">
        <v>8</v>
      </c>
      <c r="F21" s="8">
        <v>5</v>
      </c>
      <c r="G21" s="8">
        <v>16</v>
      </c>
      <c r="H21" s="8">
        <v>14</v>
      </c>
      <c r="I21" s="8">
        <v>14</v>
      </c>
      <c r="J21" s="8">
        <v>10</v>
      </c>
      <c r="K21" s="11">
        <f t="shared" si="0"/>
        <v>12</v>
      </c>
      <c r="L21" s="11">
        <f t="shared" si="1"/>
        <v>53.6</v>
      </c>
      <c r="M21" s="8">
        <v>80</v>
      </c>
      <c r="N21" s="8">
        <v>56</v>
      </c>
      <c r="O21" s="8">
        <v>72</v>
      </c>
      <c r="P21" s="11">
        <f t="shared" si="2"/>
        <v>69.333333333333329</v>
      </c>
    </row>
    <row r="22" spans="1:16" ht="15">
      <c r="A22" s="2" t="s">
        <v>34</v>
      </c>
      <c r="B22" s="7">
        <v>295</v>
      </c>
      <c r="C22" s="7">
        <v>5</v>
      </c>
      <c r="D22" s="7">
        <v>13</v>
      </c>
      <c r="E22" s="8">
        <v>-23</v>
      </c>
      <c r="F22" s="8">
        <v>-23</v>
      </c>
      <c r="G22" s="8">
        <v>-11</v>
      </c>
      <c r="H22" s="8">
        <v>-11</v>
      </c>
      <c r="I22" s="8">
        <v>-15</v>
      </c>
      <c r="J22" s="8">
        <v>-15</v>
      </c>
      <c r="K22" s="11">
        <f t="shared" si="0"/>
        <v>-15</v>
      </c>
      <c r="L22" s="11">
        <f t="shared" si="1"/>
        <v>5</v>
      </c>
      <c r="M22" s="8">
        <v>77</v>
      </c>
      <c r="N22" s="8">
        <v>57</v>
      </c>
      <c r="O22" s="8">
        <v>71</v>
      </c>
      <c r="P22" s="11">
        <f t="shared" si="2"/>
        <v>68.333333333333329</v>
      </c>
    </row>
    <row r="23" spans="1:16" ht="15">
      <c r="A23" s="2" t="s">
        <v>35</v>
      </c>
      <c r="B23" s="7">
        <v>105</v>
      </c>
      <c r="C23" s="7">
        <v>0</v>
      </c>
      <c r="D23" s="7">
        <v>8</v>
      </c>
      <c r="E23" s="8">
        <v>-13</v>
      </c>
      <c r="F23" s="8">
        <v>-13</v>
      </c>
      <c r="G23" s="8">
        <v>-1</v>
      </c>
      <c r="H23" s="8">
        <v>-1</v>
      </c>
      <c r="I23" s="8">
        <v>-6</v>
      </c>
      <c r="J23" s="8">
        <v>-6</v>
      </c>
      <c r="K23" s="11">
        <f t="shared" si="0"/>
        <v>-6</v>
      </c>
      <c r="L23" s="11">
        <f t="shared" si="1"/>
        <v>21.2</v>
      </c>
      <c r="M23" s="8">
        <v>81</v>
      </c>
      <c r="N23" s="8">
        <v>38</v>
      </c>
      <c r="O23" s="8">
        <v>58</v>
      </c>
      <c r="P23" s="11">
        <f t="shared" si="2"/>
        <v>59</v>
      </c>
    </row>
    <row r="24" spans="1:16" ht="15">
      <c r="A24" s="2" t="s">
        <v>36</v>
      </c>
      <c r="B24" s="7">
        <v>124</v>
      </c>
      <c r="C24" s="7">
        <v>2</v>
      </c>
      <c r="D24" s="7">
        <v>14</v>
      </c>
      <c r="E24" s="8">
        <v>20</v>
      </c>
      <c r="F24" s="8">
        <v>20</v>
      </c>
      <c r="G24" s="8">
        <v>23</v>
      </c>
      <c r="H24" s="8">
        <v>23</v>
      </c>
      <c r="I24" s="8">
        <v>19</v>
      </c>
      <c r="J24" s="8">
        <v>19</v>
      </c>
      <c r="K24" s="11">
        <f t="shared" si="0"/>
        <v>20</v>
      </c>
      <c r="L24" s="11">
        <f t="shared" si="1"/>
        <v>68</v>
      </c>
      <c r="M24" s="8">
        <v>87</v>
      </c>
      <c r="N24" s="8">
        <v>72</v>
      </c>
      <c r="O24" s="8">
        <v>53</v>
      </c>
      <c r="P24" s="11">
        <f t="shared" si="2"/>
        <v>70.666666666666671</v>
      </c>
    </row>
    <row r="25" spans="1:16" ht="15">
      <c r="A25" s="2" t="s">
        <v>37</v>
      </c>
      <c r="B25" s="7">
        <v>115</v>
      </c>
      <c r="C25" s="7">
        <v>0</v>
      </c>
      <c r="D25" s="7">
        <v>21</v>
      </c>
      <c r="E25" s="8">
        <v>-8</v>
      </c>
      <c r="F25" s="8">
        <v>-8</v>
      </c>
      <c r="G25" s="8">
        <v>1</v>
      </c>
      <c r="H25" s="8">
        <v>1</v>
      </c>
      <c r="I25" s="8">
        <v>-6</v>
      </c>
      <c r="J25" s="8">
        <v>-6</v>
      </c>
      <c r="K25" s="11">
        <f t="shared" si="0"/>
        <v>-6</v>
      </c>
      <c r="L25" s="11">
        <f t="shared" si="1"/>
        <v>21.2</v>
      </c>
      <c r="M25" s="8">
        <v>60</v>
      </c>
      <c r="N25" s="8">
        <v>44</v>
      </c>
      <c r="O25" s="8">
        <v>53</v>
      </c>
      <c r="P25" s="11">
        <f t="shared" si="2"/>
        <v>52.333333333333336</v>
      </c>
    </row>
    <row r="26" spans="1:16" ht="15">
      <c r="A26" s="2" t="s">
        <v>38</v>
      </c>
      <c r="B26" s="7">
        <v>88</v>
      </c>
      <c r="C26" s="7">
        <v>1</v>
      </c>
      <c r="D26" s="7">
        <v>4</v>
      </c>
      <c r="E26" s="8">
        <v>-1</v>
      </c>
      <c r="F26" s="8">
        <v>-7</v>
      </c>
      <c r="G26" s="8">
        <v>8</v>
      </c>
      <c r="H26" s="8">
        <v>2</v>
      </c>
      <c r="I26" s="8">
        <v>2</v>
      </c>
      <c r="J26" s="8">
        <v>-4</v>
      </c>
      <c r="K26" s="11">
        <f t="shared" si="0"/>
        <v>0.5</v>
      </c>
      <c r="L26" s="11">
        <f t="shared" si="1"/>
        <v>32.9</v>
      </c>
      <c r="M26" s="8">
        <v>89</v>
      </c>
      <c r="N26" s="8">
        <v>30</v>
      </c>
      <c r="O26" s="8">
        <v>66</v>
      </c>
      <c r="P26" s="11">
        <f t="shared" si="2"/>
        <v>61.666666666666664</v>
      </c>
    </row>
    <row r="27" spans="1:16" ht="15">
      <c r="A27" s="2" t="s">
        <v>39</v>
      </c>
      <c r="B27" s="7">
        <v>79</v>
      </c>
      <c r="C27" s="7">
        <v>1</v>
      </c>
      <c r="D27" s="7">
        <v>12</v>
      </c>
      <c r="E27" s="8">
        <v>-7</v>
      </c>
      <c r="F27" s="10"/>
      <c r="G27" s="8">
        <v>6</v>
      </c>
      <c r="H27" s="10"/>
      <c r="I27" s="8">
        <v>1</v>
      </c>
      <c r="J27" s="10"/>
      <c r="K27" s="11">
        <f t="shared" si="0"/>
        <v>1</v>
      </c>
      <c r="L27" s="11">
        <f t="shared" si="1"/>
        <v>33.799999999999997</v>
      </c>
      <c r="M27" s="8">
        <v>51</v>
      </c>
      <c r="N27" s="8">
        <v>19</v>
      </c>
      <c r="O27" s="8">
        <v>24</v>
      </c>
      <c r="P27" s="11">
        <f t="shared" si="2"/>
        <v>31.333333333333332</v>
      </c>
    </row>
    <row r="28" spans="1:16" ht="15">
      <c r="A28" s="2" t="s">
        <v>40</v>
      </c>
      <c r="B28" s="7">
        <v>89</v>
      </c>
      <c r="C28" s="7">
        <v>1</v>
      </c>
      <c r="D28" s="7">
        <v>7</v>
      </c>
      <c r="E28" s="8">
        <v>4</v>
      </c>
      <c r="F28" s="8">
        <v>4</v>
      </c>
      <c r="G28" s="8">
        <v>6</v>
      </c>
      <c r="H28" s="8">
        <v>5</v>
      </c>
      <c r="I28" s="8">
        <v>5</v>
      </c>
      <c r="J28" s="8">
        <v>4</v>
      </c>
      <c r="K28" s="11">
        <f t="shared" si="0"/>
        <v>4.5</v>
      </c>
      <c r="L28" s="11">
        <f t="shared" si="1"/>
        <v>40.1</v>
      </c>
      <c r="M28" s="8">
        <v>90</v>
      </c>
      <c r="N28" s="8">
        <v>83</v>
      </c>
      <c r="O28" s="8">
        <v>91</v>
      </c>
      <c r="P28" s="11">
        <f t="shared" si="2"/>
        <v>88</v>
      </c>
    </row>
    <row r="29" spans="1:16" ht="15">
      <c r="A29" s="2" t="s">
        <v>41</v>
      </c>
      <c r="B29" s="7">
        <v>45</v>
      </c>
      <c r="C29" s="7">
        <v>0</v>
      </c>
      <c r="D29" s="7">
        <v>15</v>
      </c>
      <c r="E29" s="8">
        <v>-6</v>
      </c>
      <c r="F29" s="10"/>
      <c r="G29" s="8">
        <v>7</v>
      </c>
      <c r="H29" s="10"/>
      <c r="I29" s="8">
        <v>0</v>
      </c>
      <c r="J29" s="10"/>
      <c r="K29" s="11">
        <f t="shared" si="0"/>
        <v>0</v>
      </c>
      <c r="L29" s="11">
        <f t="shared" si="1"/>
        <v>32</v>
      </c>
      <c r="M29" s="8">
        <v>59</v>
      </c>
      <c r="N29" s="8">
        <v>16</v>
      </c>
      <c r="O29" s="8">
        <v>26</v>
      </c>
      <c r="P29" s="11">
        <f t="shared" si="2"/>
        <v>33.666666666666664</v>
      </c>
    </row>
    <row r="30" spans="1:16" ht="15">
      <c r="A30" s="2" t="s">
        <v>42</v>
      </c>
      <c r="B30" s="7">
        <v>52</v>
      </c>
      <c r="C30" s="7">
        <v>0</v>
      </c>
      <c r="D30" s="7">
        <v>5</v>
      </c>
      <c r="E30" s="8">
        <v>-18</v>
      </c>
      <c r="F30" s="8">
        <v>-20</v>
      </c>
      <c r="G30" s="8">
        <v>-9</v>
      </c>
      <c r="H30" s="8">
        <v>-10</v>
      </c>
      <c r="I30" s="8">
        <v>-11</v>
      </c>
      <c r="J30" s="8">
        <v>-13</v>
      </c>
      <c r="K30" s="11">
        <f t="shared" si="0"/>
        <v>-12</v>
      </c>
      <c r="L30" s="11">
        <f t="shared" si="1"/>
        <v>10.399999999999999</v>
      </c>
      <c r="M30" s="8">
        <v>82</v>
      </c>
      <c r="N30" s="8">
        <v>68</v>
      </c>
      <c r="O30" s="8">
        <v>76</v>
      </c>
      <c r="P30" s="11">
        <f t="shared" si="2"/>
        <v>75.333333333333329</v>
      </c>
    </row>
    <row r="31" spans="1:16" ht="15">
      <c r="A31" s="2" t="s">
        <v>43</v>
      </c>
      <c r="B31" s="7">
        <v>42</v>
      </c>
      <c r="C31" s="7">
        <v>0</v>
      </c>
      <c r="D31" s="7">
        <v>0</v>
      </c>
      <c r="E31" s="8">
        <v>0</v>
      </c>
      <c r="F31" s="8">
        <v>-1</v>
      </c>
      <c r="G31" s="8">
        <v>8</v>
      </c>
      <c r="H31" s="8">
        <v>2</v>
      </c>
      <c r="I31" s="8">
        <v>8</v>
      </c>
      <c r="J31" s="8">
        <v>0</v>
      </c>
      <c r="K31" s="11">
        <f t="shared" si="0"/>
        <v>1</v>
      </c>
      <c r="L31" s="11">
        <f t="shared" si="1"/>
        <v>33.799999999999997</v>
      </c>
      <c r="M31" s="8">
        <v>38</v>
      </c>
      <c r="N31" s="8">
        <v>23</v>
      </c>
      <c r="O31" s="8">
        <v>27</v>
      </c>
      <c r="P31" s="11">
        <f t="shared" si="2"/>
        <v>29.333333333333332</v>
      </c>
    </row>
    <row r="32" spans="1:16" ht="15">
      <c r="A32" s="2" t="s">
        <v>44</v>
      </c>
      <c r="B32" s="7">
        <v>69</v>
      </c>
      <c r="C32" s="7">
        <v>1</v>
      </c>
      <c r="D32" s="7">
        <v>4</v>
      </c>
      <c r="E32" s="8">
        <v>-16</v>
      </c>
      <c r="F32" s="8">
        <v>-16</v>
      </c>
      <c r="G32" s="8">
        <v>-9</v>
      </c>
      <c r="H32" s="8">
        <v>-9</v>
      </c>
      <c r="I32" s="8">
        <v>-19</v>
      </c>
      <c r="J32" s="8">
        <v>-19</v>
      </c>
      <c r="K32" s="11">
        <f t="shared" si="0"/>
        <v>-16</v>
      </c>
      <c r="L32" s="11">
        <f t="shared" si="1"/>
        <v>3.1999999999999993</v>
      </c>
      <c r="M32" s="8">
        <v>71</v>
      </c>
      <c r="N32" s="8">
        <v>39</v>
      </c>
      <c r="O32" s="8">
        <v>80</v>
      </c>
      <c r="P32" s="11">
        <f t="shared" si="2"/>
        <v>63.333333333333336</v>
      </c>
    </row>
    <row r="33" spans="1:16" ht="15">
      <c r="A33" s="2" t="s">
        <v>45</v>
      </c>
      <c r="B33" s="7">
        <v>18</v>
      </c>
      <c r="C33" s="7">
        <v>0</v>
      </c>
      <c r="D33" s="7">
        <v>3</v>
      </c>
      <c r="E33" s="8">
        <v>-7</v>
      </c>
      <c r="F33" s="8"/>
      <c r="G33" s="8">
        <v>1</v>
      </c>
      <c r="H33" s="8"/>
      <c r="I33" s="8">
        <v>-4</v>
      </c>
      <c r="J33" s="8"/>
      <c r="K33" s="11">
        <f t="shared" si="0"/>
        <v>-4</v>
      </c>
      <c r="L33" s="11">
        <f t="shared" si="1"/>
        <v>24.8</v>
      </c>
      <c r="M33" s="8">
        <v>21</v>
      </c>
      <c r="N33" s="8">
        <v>12</v>
      </c>
      <c r="O33" s="8">
        <v>18</v>
      </c>
      <c r="P33" s="11">
        <f t="shared" si="2"/>
        <v>17</v>
      </c>
    </row>
    <row r="34" spans="1:16" ht="15">
      <c r="A34" s="2" t="s">
        <v>47</v>
      </c>
      <c r="B34" s="7">
        <v>26</v>
      </c>
      <c r="C34" s="7">
        <v>1</v>
      </c>
      <c r="D34" s="7">
        <v>0</v>
      </c>
      <c r="E34" s="8">
        <v>19</v>
      </c>
      <c r="F34" s="8">
        <v>16</v>
      </c>
      <c r="G34" s="8">
        <v>19</v>
      </c>
      <c r="H34" s="8">
        <v>17</v>
      </c>
      <c r="I34" s="8">
        <v>18</v>
      </c>
      <c r="J34" s="8">
        <v>15</v>
      </c>
      <c r="K34" s="11">
        <f t="shared" si="0"/>
        <v>17.5</v>
      </c>
      <c r="L34" s="11">
        <f t="shared" si="1"/>
        <v>63.5</v>
      </c>
      <c r="M34" s="8">
        <v>73</v>
      </c>
      <c r="N34" s="8">
        <v>68</v>
      </c>
      <c r="O34" s="8">
        <v>65</v>
      </c>
      <c r="P34" s="11">
        <f t="shared" si="2"/>
        <v>68.666666666666671</v>
      </c>
    </row>
  </sheetData>
  <mergeCells count="4">
    <mergeCell ref="E1:J1"/>
    <mergeCell ref="E2:F2"/>
    <mergeCell ref="G2:H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42</vt:i4>
      </vt:variant>
    </vt:vector>
  </HeadingPairs>
  <TitlesOfParts>
    <vt:vector size="42" baseType="lpstr">
      <vt:lpstr>31 jan</vt:lpstr>
      <vt:lpstr>1 feb</vt:lpstr>
      <vt:lpstr>2 Feb</vt:lpstr>
      <vt:lpstr>3- feb</vt:lpstr>
      <vt:lpstr>4 Feb</vt:lpstr>
      <vt:lpstr>5 Feb</vt:lpstr>
      <vt:lpstr>6 feb</vt:lpstr>
      <vt:lpstr>7-Feb</vt:lpstr>
      <vt:lpstr>8 Feb</vt:lpstr>
      <vt:lpstr>9-Feb</vt:lpstr>
      <vt:lpstr>10 Feb</vt:lpstr>
      <vt:lpstr>11 Feb</vt:lpstr>
      <vt:lpstr>12 Feb</vt:lpstr>
      <vt:lpstr>13 Feb</vt:lpstr>
      <vt:lpstr>14 Feb</vt:lpstr>
      <vt:lpstr>15 Feb</vt:lpstr>
      <vt:lpstr>16 Feb</vt:lpstr>
      <vt:lpstr>17 Feb</vt:lpstr>
      <vt:lpstr>18 feb</vt:lpstr>
      <vt:lpstr>19 Feb</vt:lpstr>
      <vt:lpstr>20 feb</vt:lpstr>
      <vt:lpstr>21 Feb</vt:lpstr>
      <vt:lpstr>22 feb</vt:lpstr>
      <vt:lpstr>23 Feb</vt:lpstr>
      <vt:lpstr>24 feb</vt:lpstr>
      <vt:lpstr>25 Feb</vt:lpstr>
      <vt:lpstr>26 Feb</vt:lpstr>
      <vt:lpstr>27 Feb</vt:lpstr>
      <vt:lpstr>28 feb</vt:lpstr>
      <vt:lpstr>new parameters</vt:lpstr>
      <vt:lpstr>Hubei</vt:lpstr>
      <vt:lpstr>Zhejiang</vt:lpstr>
      <vt:lpstr>Guangdong</vt:lpstr>
      <vt:lpstr>Henan</vt:lpstr>
      <vt:lpstr>Hunan</vt:lpstr>
      <vt:lpstr>Anhui</vt:lpstr>
      <vt:lpstr>Jiangxi</vt:lpstr>
      <vt:lpstr>Chongqing</vt:lpstr>
      <vt:lpstr>Sichuan</vt:lpstr>
      <vt:lpstr>State wise and Country wise_Com</vt:lpstr>
      <vt:lpstr>Global</vt:lpstr>
      <vt:lpstr>29 feb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modified xsi:type="dcterms:W3CDTF">2020-03-15T11:59:50Z</dcterms:modified>
</cp:coreProperties>
</file>